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13_ncr:1_{A7DAA0C4-A10F-4CF4-8382-B78FC1704E99}"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385" yWindow="480" windowWidth="21795" windowHeight="14685"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List'!$B$2492:$B$2501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2" i="5"/>
  <c r="AB2482" i="5"/>
  <c r="C2483" i="5"/>
  <c r="AB2483" i="5"/>
  <c r="C2484" i="5"/>
  <c r="AB2484" i="5"/>
  <c r="C2485" i="5"/>
  <c r="AB2485" i="5"/>
  <c r="V2482" i="5"/>
  <c r="E2482" i="5"/>
  <c r="X2482" i="5"/>
  <c r="V2483" i="5"/>
  <c r="E2483" i="5"/>
  <c r="X2483" i="5"/>
  <c r="V2484" i="5"/>
  <c r="E2484" i="5"/>
  <c r="X2484" i="5"/>
  <c r="V2485" i="5"/>
  <c r="E2485" i="5"/>
  <c r="X2485" i="5"/>
  <c r="B2482" i="5"/>
  <c r="T2482" i="5"/>
  <c r="B2483" i="5"/>
  <c r="T2483" i="5"/>
  <c r="B2484" i="5"/>
  <c r="T2484" i="5"/>
  <c r="B2485" i="5"/>
  <c r="T2485" i="5"/>
  <c r="S2482" i="5"/>
  <c r="S2483" i="5"/>
  <c r="S2484" i="5"/>
  <c r="S2485" i="5"/>
  <c r="R2482" i="5"/>
  <c r="R2483" i="5"/>
  <c r="R2484" i="5"/>
  <c r="R2485" i="5"/>
  <c r="C2481" i="5"/>
  <c r="V2481" i="5"/>
  <c r="J2481" i="5"/>
  <c r="J2482" i="5"/>
  <c r="J2483" i="5"/>
  <c r="J2484" i="5"/>
  <c r="J2485" i="5"/>
  <c r="I2481" i="5"/>
  <c r="I2482" i="5"/>
  <c r="I2483" i="5"/>
  <c r="I2484" i="5"/>
  <c r="I2485" i="5"/>
  <c r="H2481" i="5"/>
  <c r="H2482" i="5"/>
  <c r="H2483" i="5"/>
  <c r="H2484" i="5"/>
  <c r="H2485" i="5"/>
  <c r="F2482" i="5"/>
  <c r="G2482" i="5"/>
  <c r="F2483" i="5"/>
  <c r="G2483" i="5"/>
  <c r="F2484" i="5"/>
  <c r="G2484" i="5"/>
  <c r="F2485" i="5"/>
  <c r="G2485"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6" i="5"/>
  <c r="F124" i="6"/>
  <c r="D4" i="5"/>
  <c r="E4"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V137" i="5"/>
  <c r="E137"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V172" i="5"/>
  <c r="E172"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V271" i="5"/>
  <c r="E271"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V329" i="5"/>
  <c r="E329"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V376" i="5"/>
  <c r="E376" i="5"/>
  <c r="V377" i="5"/>
  <c r="E377" i="5"/>
  <c r="B378" i="5"/>
  <c r="V378" i="5"/>
  <c r="E378" i="5"/>
  <c r="B379" i="5"/>
  <c r="V379" i="5"/>
  <c r="E379" i="5"/>
  <c r="B380"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E2481" i="5"/>
  <c r="V2486" i="5"/>
  <c r="E2486"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37" i="5"/>
  <c r="B138" i="5"/>
  <c r="B172" i="5"/>
  <c r="B173" i="5"/>
  <c r="B271" i="5"/>
  <c r="B272" i="5"/>
  <c r="B329" i="5"/>
  <c r="B330" i="5"/>
  <c r="B376" i="5"/>
  <c r="B377"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6"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6"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T123" i="5"/>
  <c r="J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T137"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T172" i="5"/>
  <c r="T173" i="5"/>
  <c r="J174" i="5"/>
  <c r="T174" i="5"/>
  <c r="J175"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T271"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T329"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T376" i="5"/>
  <c r="T377" i="5"/>
  <c r="J378" i="5"/>
  <c r="T378" i="5"/>
  <c r="J379" i="5"/>
  <c r="T379" i="5"/>
  <c r="J380"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6"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6"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86" i="5"/>
  <c r="R2486" i="5"/>
  <c r="J2486" i="5"/>
  <c r="I2486" i="5"/>
  <c r="H2486" i="5"/>
  <c r="G2486" i="5"/>
  <c r="F2486" i="5"/>
  <c r="S201" i="5"/>
  <c r="S214" i="5"/>
  <c r="S233" i="5"/>
  <c r="S262" i="5"/>
  <c r="S310" i="5"/>
  <c r="S318" i="5"/>
  <c r="S334" i="5"/>
  <c r="S337" i="5"/>
  <c r="S366" i="5"/>
  <c r="S377" i="5"/>
  <c r="S382" i="5"/>
  <c r="S401" i="5"/>
  <c r="S462" i="5"/>
  <c r="S473" i="5"/>
  <c r="S478" i="5"/>
  <c r="S489" i="5"/>
  <c r="S502" i="5"/>
  <c r="S505" i="5"/>
  <c r="S526" i="5"/>
  <c r="S529" i="5"/>
  <c r="S577" i="5"/>
  <c r="S582" i="5"/>
  <c r="S638" i="5"/>
  <c r="S657" i="5"/>
  <c r="S737" i="5"/>
  <c r="S774" i="5"/>
  <c r="S825" i="5"/>
  <c r="S846" i="5"/>
  <c r="S849" i="5"/>
  <c r="S878" i="5"/>
  <c r="S886" i="5"/>
  <c r="S937" i="5"/>
  <c r="S950" i="5"/>
  <c r="S984" i="5"/>
  <c r="S1072" i="5"/>
  <c r="S1089" i="5"/>
  <c r="S1144" i="5"/>
  <c r="S1177" i="5"/>
  <c r="S1200" i="5"/>
  <c r="S1201" i="5"/>
  <c r="S1233" i="5"/>
  <c r="S1246" i="5"/>
  <c r="S1273" i="5"/>
  <c r="S1361" i="5"/>
  <c r="S1433" i="5"/>
  <c r="S1446" i="5"/>
  <c r="S1494" i="5"/>
  <c r="S1497" i="5"/>
  <c r="S1520" i="5"/>
  <c r="S1526" i="5"/>
  <c r="S1542" i="5"/>
  <c r="S1558" i="5"/>
  <c r="S1566" i="5"/>
  <c r="S1590" i="5"/>
  <c r="S1598" i="5"/>
  <c r="S1622" i="5"/>
  <c r="S1633" i="5"/>
  <c r="S1681" i="5"/>
  <c r="S1728" i="5"/>
  <c r="S1769" i="5"/>
  <c r="S1817" i="5"/>
  <c r="S1902" i="5"/>
  <c r="S2056" i="5"/>
  <c r="S2081" i="5"/>
  <c r="S2096" i="5"/>
  <c r="S2137" i="5"/>
  <c r="S2144" i="5"/>
  <c r="S2198" i="5"/>
  <c r="S2214" i="5"/>
  <c r="S2270" i="5"/>
  <c r="S2273" i="5"/>
  <c r="S2280" i="5"/>
  <c r="S2286" i="5"/>
  <c r="S2334" i="5"/>
  <c r="S2344" i="5"/>
  <c r="S2422" i="5"/>
  <c r="S2480" i="5"/>
  <c r="S2481" i="5"/>
  <c r="B112" i="6"/>
  <c r="I84" i="5"/>
  <c r="I95" i="5"/>
  <c r="G100" i="5"/>
  <c r="R127" i="5"/>
  <c r="I132" i="5"/>
  <c r="R143" i="5"/>
  <c r="I148" i="5"/>
  <c r="G164" i="5"/>
  <c r="G167" i="5"/>
  <c r="R198" i="5"/>
  <c r="H228" i="5"/>
  <c r="I239" i="5"/>
  <c r="R244" i="5"/>
  <c r="H260" i="5"/>
  <c r="R271" i="5"/>
  <c r="F324" i="5"/>
  <c r="G370" i="5"/>
  <c r="R392" i="5"/>
  <c r="H399" i="5"/>
  <c r="R404" i="5"/>
  <c r="I410" i="5"/>
  <c r="F428" i="5"/>
  <c r="H434" i="5"/>
  <c r="G436" i="5"/>
  <c r="F458" i="5"/>
  <c r="I460" i="5"/>
  <c r="J476" i="5"/>
  <c r="R479" i="5"/>
  <c r="G482" i="5"/>
  <c r="H492" i="5"/>
  <c r="R495" i="5"/>
  <c r="H498" i="5"/>
  <c r="F516" i="5"/>
  <c r="F530" i="5"/>
  <c r="F559" i="5"/>
  <c r="J580" i="5"/>
  <c r="I583" i="5"/>
  <c r="F586" i="5"/>
  <c r="R604" i="5"/>
  <c r="G626" i="5"/>
  <c r="I639" i="5"/>
  <c r="H647" i="5"/>
  <c r="G654" i="5"/>
  <c r="J676" i="5"/>
  <c r="G679" i="5"/>
  <c r="J684" i="5"/>
  <c r="I692" i="5"/>
  <c r="F694" i="5"/>
  <c r="H710" i="5"/>
  <c r="J711" i="5"/>
  <c r="G718" i="5"/>
  <c r="G724" i="5"/>
  <c r="H726" i="5"/>
  <c r="J734" i="5"/>
  <c r="G754" i="5"/>
  <c r="I780" i="5"/>
  <c r="F788" i="5"/>
  <c r="R802" i="5"/>
  <c r="H807" i="5"/>
  <c r="R812" i="5"/>
  <c r="R828" i="5"/>
  <c r="H855" i="5"/>
  <c r="F868" i="5"/>
  <c r="R887" i="5"/>
  <c r="H922" i="5"/>
  <c r="H935" i="5"/>
  <c r="G946" i="5"/>
  <c r="F948" i="5"/>
  <c r="J953" i="5"/>
  <c r="R959" i="5"/>
  <c r="I980" i="5"/>
  <c r="R986" i="5"/>
  <c r="G988" i="5"/>
  <c r="H991" i="5"/>
  <c r="G994" i="5"/>
  <c r="H1009" i="5"/>
  <c r="I1015" i="5"/>
  <c r="F1023" i="5"/>
  <c r="H1026" i="5"/>
  <c r="J1028" i="5"/>
  <c r="I1034" i="5"/>
  <c r="R1036" i="5"/>
  <c r="F1042" i="5"/>
  <c r="R1044" i="5"/>
  <c r="I1050" i="5"/>
  <c r="R1058" i="5"/>
  <c r="I1070" i="5"/>
  <c r="I1102" i="5"/>
  <c r="R1113" i="5"/>
  <c r="I1114" i="5"/>
  <c r="H1127" i="5"/>
  <c r="F1134" i="5"/>
  <c r="I1138" i="5"/>
  <c r="J1142" i="5"/>
  <c r="R1145" i="5"/>
  <c r="R1148" i="5"/>
  <c r="R1156" i="5"/>
  <c r="F1158" i="5"/>
  <c r="I1166" i="5"/>
  <c r="F1167" i="5"/>
  <c r="I1188" i="5"/>
  <c r="R1215" i="5"/>
  <c r="J1220" i="5"/>
  <c r="G1222" i="5"/>
  <c r="F1228" i="5"/>
  <c r="G1230" i="5"/>
  <c r="H1238" i="5"/>
  <c r="G1239" i="5"/>
  <c r="I1254" i="5"/>
  <c r="R1260" i="5"/>
  <c r="F1268" i="5"/>
  <c r="H1271" i="5"/>
  <c r="R1279" i="5"/>
  <c r="J1284" i="5"/>
  <c r="J1286" i="5"/>
  <c r="I1294" i="5"/>
  <c r="J1306" i="5"/>
  <c r="G1310" i="5"/>
  <c r="H1311" i="5"/>
  <c r="G1318" i="5"/>
  <c r="F1326" i="5"/>
  <c r="I1348" i="5"/>
  <c r="F1354" i="5"/>
  <c r="I1358" i="5"/>
  <c r="F1367" i="5"/>
  <c r="F1382" i="5"/>
  <c r="H1399" i="5"/>
  <c r="R1404" i="5"/>
  <c r="G1410" i="5"/>
  <c r="J1439" i="5"/>
  <c r="I1444" i="5"/>
  <c r="G1455" i="5"/>
  <c r="H1466" i="5"/>
  <c r="I1481" i="5"/>
  <c r="I1498" i="5"/>
  <c r="G1504" i="5"/>
  <c r="R1506" i="5"/>
  <c r="R1511" i="5"/>
  <c r="G1514" i="5"/>
  <c r="J1521" i="5"/>
  <c r="H1524" i="5"/>
  <c r="I1540" i="5"/>
  <c r="R1546" i="5"/>
  <c r="F1554" i="5"/>
  <c r="R1562" i="5"/>
  <c r="F1572" i="5"/>
  <c r="H1575" i="5"/>
  <c r="F1578" i="5"/>
  <c r="G1583" i="5"/>
  <c r="J1585" i="5"/>
  <c r="J1586" i="5"/>
  <c r="J1588" i="5"/>
  <c r="I1594" i="5"/>
  <c r="J1596" i="5"/>
  <c r="G1617" i="5"/>
  <c r="H1625" i="5"/>
  <c r="I1639" i="5"/>
  <c r="I1642" i="5"/>
  <c r="R1655" i="5"/>
  <c r="R1657" i="5"/>
  <c r="G1662" i="5"/>
  <c r="F1663" i="5"/>
  <c r="F1665" i="5"/>
  <c r="G1681" i="5"/>
  <c r="F1684" i="5"/>
  <c r="J1700" i="5"/>
  <c r="I1702" i="5"/>
  <c r="I1726" i="5"/>
  <c r="I1745" i="5"/>
  <c r="R1750" i="5"/>
  <c r="R1761" i="5"/>
  <c r="J1796" i="5"/>
  <c r="J1830" i="5"/>
  <c r="H1836" i="5"/>
  <c r="G1838" i="5"/>
  <c r="J1844" i="5"/>
  <c r="R1849" i="5"/>
  <c r="H1860" i="5"/>
  <c r="J1862" i="5"/>
  <c r="H1868" i="5"/>
  <c r="R1876" i="5"/>
  <c r="R1878" i="5"/>
  <c r="H1884" i="5"/>
  <c r="I1900" i="5"/>
  <c r="I1910" i="5"/>
  <c r="G1913" i="5"/>
  <c r="R1934" i="5"/>
  <c r="H1945" i="5"/>
  <c r="R1948" i="5"/>
  <c r="G1956" i="5"/>
  <c r="G1967" i="5"/>
  <c r="R1969" i="5"/>
  <c r="J1988" i="5"/>
  <c r="G1990" i="5"/>
  <c r="H1998" i="5"/>
  <c r="I2009" i="5"/>
  <c r="H2014" i="5"/>
  <c r="R2023" i="5"/>
  <c r="F2028" i="5"/>
  <c r="J2034" i="5"/>
  <c r="R2036" i="5"/>
  <c r="H2041" i="5"/>
  <c r="R2044" i="5"/>
  <c r="R2045" i="5"/>
  <c r="I2065" i="5"/>
  <c r="J2070" i="5"/>
  <c r="J2084" i="5"/>
  <c r="R2086" i="5"/>
  <c r="H2094" i="5"/>
  <c r="I2116" i="5"/>
  <c r="F2120" i="5"/>
  <c r="G2129" i="5"/>
  <c r="H2133" i="5"/>
  <c r="G2134" i="5"/>
  <c r="H2150" i="5"/>
  <c r="J2158" i="5"/>
  <c r="G2161" i="5"/>
  <c r="J2170" i="5"/>
  <c r="H2174" i="5"/>
  <c r="F2177" i="5"/>
  <c r="R2178" i="5"/>
  <c r="G2183" i="5"/>
  <c r="R2188" i="5"/>
  <c r="J2189" i="5"/>
  <c r="J2190" i="5"/>
  <c r="F2196" i="5"/>
  <c r="I2205" i="5"/>
  <c r="R2212" i="5"/>
  <c r="H2213" i="5"/>
  <c r="I2214" i="5"/>
  <c r="I2228" i="5"/>
  <c r="F2236" i="5"/>
  <c r="G2241" i="5"/>
  <c r="H2244" i="5"/>
  <c r="J2247" i="5"/>
  <c r="F2255" i="5"/>
  <c r="J2265" i="5"/>
  <c r="F2266" i="5"/>
  <c r="G2273" i="5"/>
  <c r="R2274" i="5"/>
  <c r="I2281" i="5"/>
  <c r="R2282" i="5"/>
  <c r="I2290" i="5"/>
  <c r="H2293" i="5"/>
  <c r="J2311" i="5"/>
  <c r="G2316" i="5"/>
  <c r="H2317" i="5"/>
  <c r="F2326" i="5"/>
  <c r="J2342" i="5"/>
  <c r="H2346" i="5"/>
  <c r="R2348" i="5"/>
  <c r="R2353" i="5"/>
  <c r="R2354" i="5"/>
  <c r="R2372" i="5"/>
  <c r="R2374" i="5"/>
  <c r="G2382" i="5"/>
  <c r="R2388" i="5"/>
  <c r="H2390" i="5"/>
  <c r="H2406" i="5"/>
  <c r="I2412" i="5"/>
  <c r="F2414" i="5"/>
  <c r="J2422" i="5"/>
  <c r="I2449" i="5"/>
  <c r="R2454" i="5"/>
  <c r="J2457" i="5"/>
  <c r="R2461" i="5"/>
  <c r="I2468" i="5"/>
  <c r="H2469" i="5"/>
  <c r="J2470" i="5"/>
  <c r="F2476" i="5"/>
  <c r="F2479" i="5"/>
  <c r="G2480" i="5"/>
  <c r="G2481" i="5"/>
  <c r="R59" i="5"/>
  <c r="F74" i="5"/>
  <c r="I122" i="5"/>
  <c r="R163" i="5"/>
  <c r="F170" i="5"/>
  <c r="I171" i="5"/>
  <c r="H218" i="5"/>
  <c r="H227" i="5"/>
  <c r="F235" i="5"/>
  <c r="H258" i="5"/>
  <c r="R266" i="5"/>
  <c r="I274" i="5"/>
  <c r="I314" i="5"/>
  <c r="H338" i="5"/>
  <c r="R346" i="5"/>
  <c r="I347" i="5"/>
  <c r="R354" i="5"/>
  <c r="I363" i="5"/>
  <c r="I387" i="5"/>
  <c r="R395" i="5"/>
  <c r="J418" i="5"/>
  <c r="F419" i="5"/>
  <c r="R443" i="5"/>
  <c r="R475" i="5"/>
  <c r="R499" i="5"/>
  <c r="G506" i="5"/>
  <c r="I523" i="5"/>
  <c r="J571" i="5"/>
  <c r="G595" i="5"/>
  <c r="G667" i="5"/>
  <c r="G675" i="5"/>
  <c r="G699" i="5"/>
  <c r="G731" i="5"/>
  <c r="F835" i="5"/>
  <c r="R859" i="5"/>
  <c r="G875" i="5"/>
  <c r="F987" i="5"/>
  <c r="I995" i="5"/>
  <c r="H1195" i="5"/>
  <c r="R1203" i="5"/>
  <c r="R1211" i="5"/>
  <c r="F1227" i="5"/>
  <c r="I1259" i="5"/>
  <c r="G1339" i="5"/>
  <c r="G1395" i="5"/>
  <c r="G1442" i="5"/>
  <c r="F1443" i="5"/>
  <c r="G1595" i="5"/>
  <c r="F1603" i="5"/>
  <c r="J1626" i="5"/>
  <c r="F1651" i="5"/>
  <c r="J1683" i="5"/>
  <c r="F1699" i="5"/>
  <c r="G1739" i="5"/>
  <c r="F1747" i="5"/>
  <c r="J1795" i="5"/>
  <c r="F1963" i="5"/>
  <c r="R2067" i="5"/>
  <c r="H2091" i="5"/>
  <c r="R2123" i="5"/>
  <c r="F2155" i="5"/>
  <c r="I2163" i="5"/>
  <c r="J2187" i="5"/>
  <c r="H2259" i="5"/>
  <c r="R2267" i="5"/>
  <c r="R2315" i="5"/>
  <c r="R2379" i="5"/>
  <c r="F2329" i="5"/>
  <c r="I2433" i="5"/>
  <c r="R2477" i="5"/>
  <c r="D11" i="4"/>
  <c r="D15" i="6"/>
  <c r="D13" i="6"/>
  <c r="D12" i="6"/>
  <c r="D11" i="6"/>
  <c r="D10" i="6"/>
  <c r="D4" i="6"/>
  <c r="S2474" i="5"/>
  <c r="S2458" i="5"/>
  <c r="S2453" i="5"/>
  <c r="S2429" i="5"/>
  <c r="S2428" i="5"/>
  <c r="S2415" i="5"/>
  <c r="S2381" i="5"/>
  <c r="S2365" i="5"/>
  <c r="S2333" i="5"/>
  <c r="S2263" i="5"/>
  <c r="S2258" i="5"/>
  <c r="S2231" i="5"/>
  <c r="S2224" i="5"/>
  <c r="F2217" i="5"/>
  <c r="S2213" i="5"/>
  <c r="S2212" i="5"/>
  <c r="S2210" i="5"/>
  <c r="S2204" i="5"/>
  <c r="H2193" i="5"/>
  <c r="S2188" i="5"/>
  <c r="S2171" i="5"/>
  <c r="S2165" i="5"/>
  <c r="S2156" i="5"/>
  <c r="S2154" i="5"/>
  <c r="S2136" i="5"/>
  <c r="S2112" i="5"/>
  <c r="S2111" i="5"/>
  <c r="S2103" i="5"/>
  <c r="F2101" i="5"/>
  <c r="H2093" i="5"/>
  <c r="S2079" i="5"/>
  <c r="S2069" i="5"/>
  <c r="S2044" i="5"/>
  <c r="S2040" i="5"/>
  <c r="S2039" i="5"/>
  <c r="S2028" i="5"/>
  <c r="S2008" i="5"/>
  <c r="S2007" i="5"/>
  <c r="F2001" i="5"/>
  <c r="S1995" i="5"/>
  <c r="G1893" i="5"/>
  <c r="G1877" i="5"/>
  <c r="S1875" i="5"/>
  <c r="J1870" i="5"/>
  <c r="S1869" i="5"/>
  <c r="H1822" i="5"/>
  <c r="R1813" i="5"/>
  <c r="F1805" i="5"/>
  <c r="S1780" i="5"/>
  <c r="J1777" i="5"/>
  <c r="H1765" i="5"/>
  <c r="S1754" i="5"/>
  <c r="G1741" i="5"/>
  <c r="F1734" i="5"/>
  <c r="R1733" i="5"/>
  <c r="I1725" i="5"/>
  <c r="S1725" i="5"/>
  <c r="R1718" i="5"/>
  <c r="J1709" i="5"/>
  <c r="I1701" i="5"/>
  <c r="S1693" i="5"/>
  <c r="S1691" i="5"/>
  <c r="S1682" i="5"/>
  <c r="S1679" i="5"/>
  <c r="J1673" i="5"/>
  <c r="S1642" i="5"/>
  <c r="S1640" i="5"/>
  <c r="S1618" i="5"/>
  <c r="S1603" i="5"/>
  <c r="S1597" i="5"/>
  <c r="G1589" i="5"/>
  <c r="S1587" i="5"/>
  <c r="S1586" i="5"/>
  <c r="I1573" i="5"/>
  <c r="S1573" i="5"/>
  <c r="S1571" i="5"/>
  <c r="S1568" i="5"/>
  <c r="S1565" i="5"/>
  <c r="S1552" i="5"/>
  <c r="S1551" i="5"/>
  <c r="H1545" i="5"/>
  <c r="S1543" i="5"/>
  <c r="S1539" i="5"/>
  <c r="H1533" i="5"/>
  <c r="S1519" i="5"/>
  <c r="S1509" i="5"/>
  <c r="S1500" i="5"/>
  <c r="S1499" i="5"/>
  <c r="S1495" i="5"/>
  <c r="S1483" i="5"/>
  <c r="S1431" i="5"/>
  <c r="R1429" i="5"/>
  <c r="S1426" i="5"/>
  <c r="S1421" i="5"/>
  <c r="S1418" i="5"/>
  <c r="S1379" i="5"/>
  <c r="S1365" i="5"/>
  <c r="S1347" i="5"/>
  <c r="S1328" i="5"/>
  <c r="S1300" i="5"/>
  <c r="S1295" i="5"/>
  <c r="S1285" i="5"/>
  <c r="S1277" i="5"/>
  <c r="S1272" i="5"/>
  <c r="S1267" i="5"/>
  <c r="S1263" i="5"/>
  <c r="R1262" i="5"/>
  <c r="S1259" i="5"/>
  <c r="S1258" i="5"/>
  <c r="S1229" i="5"/>
  <c r="S1226" i="5"/>
  <c r="S1221" i="5"/>
  <c r="S1215" i="5"/>
  <c r="S1213" i="5"/>
  <c r="S1211" i="5"/>
  <c r="S1210" i="5"/>
  <c r="G1206" i="5"/>
  <c r="S1203" i="5"/>
  <c r="S1202" i="5"/>
  <c r="S1194" i="5"/>
  <c r="S1173" i="5"/>
  <c r="S1170" i="5"/>
  <c r="S1167" i="5"/>
  <c r="I1141" i="5"/>
  <c r="S1140" i="5"/>
  <c r="J1133" i="5"/>
  <c r="S1133" i="5"/>
  <c r="J1129" i="5"/>
  <c r="J1125" i="5"/>
  <c r="S1125" i="5"/>
  <c r="S1123" i="5"/>
  <c r="J1121" i="5"/>
  <c r="S1116" i="5"/>
  <c r="S1115" i="5"/>
  <c r="S1114" i="5"/>
  <c r="S1107" i="5"/>
  <c r="S1098" i="5"/>
  <c r="I1097" i="5"/>
  <c r="J1094" i="5"/>
  <c r="F1093" i="5"/>
  <c r="S1091" i="5"/>
  <c r="S1088" i="5"/>
  <c r="S1087" i="5"/>
  <c r="R1081" i="5"/>
  <c r="S1075" i="5"/>
  <c r="S1071" i="5"/>
  <c r="S1069" i="5"/>
  <c r="S1066" i="5"/>
  <c r="H1065" i="5"/>
  <c r="S1059" i="5"/>
  <c r="S1051" i="5"/>
  <c r="S1050" i="5"/>
  <c r="S1047" i="5"/>
  <c r="J1045" i="5"/>
  <c r="S1043" i="5"/>
  <c r="S1042" i="5"/>
  <c r="F1037" i="5"/>
  <c r="S1034" i="5"/>
  <c r="S1028" i="5"/>
  <c r="S1027" i="5"/>
  <c r="S1023" i="5"/>
  <c r="F1021" i="5"/>
  <c r="S1015" i="5"/>
  <c r="F1013" i="5"/>
  <c r="S1010" i="5"/>
  <c r="S1004" i="5"/>
  <c r="I997" i="5"/>
  <c r="G993" i="5"/>
  <c r="G981" i="5"/>
  <c r="S980" i="5"/>
  <c r="J977" i="5"/>
  <c r="J969" i="5"/>
  <c r="S967" i="5"/>
  <c r="F965" i="5"/>
  <c r="S964" i="5"/>
  <c r="S959" i="5"/>
  <c r="R957" i="5"/>
  <c r="S955" i="5"/>
  <c r="S951" i="5"/>
  <c r="S948" i="5"/>
  <c r="G941" i="5"/>
  <c r="S939" i="5"/>
  <c r="S938" i="5"/>
  <c r="J933" i="5"/>
  <c r="S933" i="5"/>
  <c r="S931" i="5"/>
  <c r="S923" i="5"/>
  <c r="S922" i="5"/>
  <c r="S920" i="5"/>
  <c r="S919" i="5"/>
  <c r="J913" i="5"/>
  <c r="S906" i="5"/>
  <c r="S901" i="5"/>
  <c r="S898" i="5"/>
  <c r="I897" i="5"/>
  <c r="S895" i="5"/>
  <c r="S891" i="5"/>
  <c r="S890" i="5"/>
  <c r="G889" i="5"/>
  <c r="I877" i="5"/>
  <c r="H861" i="5"/>
  <c r="S859" i="5"/>
  <c r="S851" i="5"/>
  <c r="S844" i="5"/>
  <c r="S834" i="5"/>
  <c r="H833" i="5"/>
  <c r="S828" i="5"/>
  <c r="S827" i="5"/>
  <c r="S819" i="5"/>
  <c r="S811" i="5"/>
  <c r="S807" i="5"/>
  <c r="R805" i="5"/>
  <c r="S794" i="5"/>
  <c r="H789" i="5"/>
  <c r="S786" i="5"/>
  <c r="S778" i="5"/>
  <c r="I773" i="5"/>
  <c r="S771" i="5"/>
  <c r="I769" i="5"/>
  <c r="S756" i="5"/>
  <c r="S754" i="5"/>
  <c r="S752" i="5"/>
  <c r="S749" i="5"/>
  <c r="S746" i="5"/>
  <c r="S741" i="5"/>
  <c r="S739" i="5"/>
  <c r="S735" i="5"/>
  <c r="S717" i="5"/>
  <c r="S700" i="5"/>
  <c r="S688" i="5"/>
  <c r="S676" i="5"/>
  <c r="S672" i="5"/>
  <c r="R670" i="5"/>
  <c r="S669" i="5"/>
  <c r="S664" i="5"/>
  <c r="G662" i="5"/>
  <c r="S653" i="5"/>
  <c r="S643" i="5"/>
  <c r="R637" i="5"/>
  <c r="S634" i="5"/>
  <c r="F633" i="5"/>
  <c r="S623" i="5"/>
  <c r="R620" i="5"/>
  <c r="S619" i="5"/>
  <c r="F617" i="5"/>
  <c r="S615" i="5"/>
  <c r="S613" i="5"/>
  <c r="S612" i="5"/>
  <c r="I605" i="5"/>
  <c r="J601" i="5"/>
  <c r="I597" i="5"/>
  <c r="S594" i="5"/>
  <c r="I593" i="5"/>
  <c r="I589" i="5"/>
  <c r="S588" i="5"/>
  <c r="J577" i="5"/>
  <c r="J573" i="5"/>
  <c r="S571" i="5"/>
  <c r="S570" i="5"/>
  <c r="S564" i="5"/>
  <c r="F557" i="5"/>
  <c r="F553" i="5"/>
  <c r="G545" i="5"/>
  <c r="R533" i="5"/>
  <c r="S532" i="5"/>
  <c r="I525" i="5"/>
  <c r="S524" i="5"/>
  <c r="R521" i="5"/>
  <c r="S508" i="5"/>
  <c r="S501" i="5"/>
  <c r="S496" i="5"/>
  <c r="S490" i="5"/>
  <c r="J485" i="5"/>
  <c r="S461" i="5"/>
  <c r="S450" i="5"/>
  <c r="I429" i="5"/>
  <c r="S429" i="5"/>
  <c r="S428" i="5"/>
  <c r="I421" i="5"/>
  <c r="S416" i="5"/>
  <c r="J411" i="5"/>
  <c r="S410" i="5"/>
  <c r="S404" i="5"/>
  <c r="S402" i="5"/>
  <c r="S395" i="5"/>
  <c r="R389" i="5"/>
  <c r="S386" i="5"/>
  <c r="S384" i="5"/>
  <c r="R373" i="5"/>
  <c r="S372" i="5"/>
  <c r="S367" i="5"/>
  <c r="S360" i="5"/>
  <c r="S356" i="5"/>
  <c r="S355" i="5"/>
  <c r="J329" i="5"/>
  <c r="S324" i="5"/>
  <c r="F321" i="5"/>
  <c r="S316" i="5"/>
  <c r="S315" i="5"/>
  <c r="S314" i="5"/>
  <c r="R313" i="5"/>
  <c r="S295" i="5"/>
  <c r="F293" i="5"/>
  <c r="S285" i="5"/>
  <c r="S280" i="5"/>
  <c r="S276" i="5"/>
  <c r="R269" i="5"/>
  <c r="S261" i="5"/>
  <c r="S258" i="5"/>
  <c r="S247" i="5"/>
  <c r="S244" i="5"/>
  <c r="S229" i="5"/>
  <c r="S220" i="5"/>
  <c r="S216" i="5"/>
  <c r="R209" i="5"/>
  <c r="S207" i="5"/>
  <c r="S202" i="5"/>
  <c r="S200" i="5"/>
  <c r="S199" i="5"/>
  <c r="R193" i="5"/>
  <c r="I189" i="5"/>
  <c r="S187" i="5"/>
  <c r="S180" i="5"/>
  <c r="S175" i="5"/>
  <c r="J173" i="5"/>
  <c r="R169" i="5"/>
  <c r="F165" i="5"/>
  <c r="F161" i="5"/>
  <c r="I149" i="5"/>
  <c r="R89" i="5"/>
  <c r="R81" i="5"/>
  <c r="F77" i="5"/>
  <c r="A5" i="4"/>
  <c r="H2061" i="5"/>
  <c r="S2282" i="5"/>
  <c r="H2245" i="5"/>
  <c r="G381" i="5"/>
  <c r="F638" i="5"/>
  <c r="S1074" i="5"/>
  <c r="F821" i="5"/>
  <c r="G813" i="5"/>
  <c r="R932" i="5"/>
  <c r="J1766" i="5"/>
  <c r="R1814" i="5"/>
  <c r="H1774" i="5"/>
  <c r="G1790" i="5"/>
  <c r="G2237" i="5"/>
  <c r="R261" i="5"/>
  <c r="G881" i="5"/>
  <c r="I901" i="5"/>
  <c r="R1172" i="5"/>
  <c r="I305" i="5"/>
  <c r="F437" i="5"/>
  <c r="J457" i="5"/>
  <c r="I893" i="5"/>
  <c r="F569" i="5"/>
  <c r="I845" i="5"/>
  <c r="I297" i="5"/>
  <c r="R405" i="5"/>
  <c r="R497" i="5"/>
  <c r="H1109" i="5"/>
  <c r="G892" i="5"/>
  <c r="G221" i="5"/>
  <c r="F233" i="5"/>
  <c r="G797" i="5"/>
  <c r="G1149" i="5"/>
  <c r="H225" i="5"/>
  <c r="H245" i="5"/>
  <c r="J473" i="5"/>
  <c r="I481" i="5"/>
  <c r="F757" i="5"/>
  <c r="H777" i="5"/>
  <c r="I793" i="5"/>
  <c r="G837" i="5"/>
  <c r="F929" i="5"/>
  <c r="F853" i="5"/>
  <c r="R257" i="5"/>
  <c r="I273" i="5"/>
  <c r="H309" i="5"/>
  <c r="I325" i="5"/>
  <c r="J385" i="5"/>
  <c r="G453" i="5"/>
  <c r="G461" i="5"/>
  <c r="H477" i="5"/>
  <c r="I625" i="5"/>
  <c r="F781" i="5"/>
  <c r="J869" i="5"/>
  <c r="H924" i="5"/>
  <c r="G641" i="5"/>
  <c r="G1341" i="5"/>
  <c r="J1997" i="5"/>
  <c r="F1401" i="5"/>
  <c r="S1813" i="5"/>
  <c r="R1405" i="5"/>
  <c r="G1441" i="5"/>
  <c r="J1449" i="5"/>
  <c r="G1821" i="5"/>
  <c r="R1853" i="5"/>
  <c r="G1998" i="5"/>
  <c r="R2203" i="5"/>
  <c r="J1445" i="5"/>
  <c r="H1477" i="5"/>
  <c r="F1485" i="5"/>
  <c r="J1493" i="5"/>
  <c r="I1845" i="5"/>
  <c r="G1861" i="5"/>
  <c r="I1949" i="5"/>
  <c r="F2029" i="5"/>
  <c r="F1870" i="5"/>
  <c r="R2013" i="5"/>
  <c r="H1917" i="5"/>
  <c r="J1973" i="5"/>
  <c r="I2005" i="5"/>
  <c r="R1870" i="5"/>
  <c r="R2089" i="5"/>
  <c r="F2097" i="5"/>
  <c r="F2157" i="5"/>
  <c r="S2068" i="5"/>
  <c r="G2197" i="5"/>
  <c r="G2269" i="5"/>
  <c r="S2132" i="5"/>
  <c r="R2173" i="5"/>
  <c r="F2292" i="5"/>
  <c r="S2328" i="5"/>
  <c r="I2261" i="5"/>
  <c r="S2290" i="5"/>
  <c r="R2356" i="5"/>
  <c r="S2296" i="5"/>
  <c r="F2297" i="5"/>
  <c r="S2312" i="5"/>
  <c r="I2333" i="5"/>
  <c r="F2441" i="5"/>
  <c r="H2453" i="5"/>
  <c r="S2320" i="5"/>
  <c r="S2336" i="5"/>
  <c r="S2368" i="5"/>
  <c r="G2473" i="5"/>
  <c r="G78" i="5"/>
  <c r="R92" i="5"/>
  <c r="G102" i="5"/>
  <c r="G108" i="5"/>
  <c r="G110" i="5"/>
  <c r="F118" i="5"/>
  <c r="G124" i="5"/>
  <c r="R126" i="5"/>
  <c r="G142" i="5"/>
  <c r="R150" i="5"/>
  <c r="G166" i="5"/>
  <c r="G172" i="5"/>
  <c r="G1436" i="5"/>
  <c r="R412" i="5"/>
  <c r="R649" i="5"/>
  <c r="R661" i="5"/>
  <c r="H665" i="5"/>
  <c r="I669" i="5"/>
  <c r="F673" i="5"/>
  <c r="H677" i="5"/>
  <c r="J681" i="5"/>
  <c r="I689" i="5"/>
  <c r="J693" i="5"/>
  <c r="J697" i="5"/>
  <c r="J701" i="5"/>
  <c r="I705" i="5"/>
  <c r="J709" i="5"/>
  <c r="G713" i="5"/>
  <c r="F721" i="5"/>
  <c r="I725" i="5"/>
  <c r="R729" i="5"/>
  <c r="J733" i="5"/>
  <c r="G737" i="5"/>
  <c r="F745" i="5"/>
  <c r="F774" i="5"/>
  <c r="F790" i="5"/>
  <c r="H806" i="5"/>
  <c r="G838" i="5"/>
  <c r="H854" i="5"/>
  <c r="J870" i="5"/>
  <c r="I886" i="5"/>
  <c r="F918" i="5"/>
  <c r="R934" i="5"/>
  <c r="R284" i="5"/>
  <c r="H332" i="5"/>
  <c r="S403" i="5"/>
  <c r="S813" i="5"/>
  <c r="G206" i="5"/>
  <c r="G214" i="5"/>
  <c r="R230" i="5"/>
  <c r="H238" i="5"/>
  <c r="I246" i="5"/>
  <c r="I254" i="5"/>
  <c r="H294" i="5"/>
  <c r="R302" i="5"/>
  <c r="I326" i="5"/>
  <c r="G358" i="5"/>
  <c r="I366" i="5"/>
  <c r="F374" i="5"/>
  <c r="R390" i="5"/>
  <c r="F398" i="5"/>
  <c r="J430" i="5"/>
  <c r="J438" i="5"/>
  <c r="R454" i="5"/>
  <c r="F478" i="5"/>
  <c r="R486" i="5"/>
  <c r="I494" i="5"/>
  <c r="I502" i="5"/>
  <c r="R518" i="5"/>
  <c r="J526" i="5"/>
  <c r="R726" i="5"/>
  <c r="R750" i="5"/>
  <c r="G766" i="5"/>
  <c r="G782" i="5"/>
  <c r="G814" i="5"/>
  <c r="I846" i="5"/>
  <c r="F878" i="5"/>
  <c r="I910" i="5"/>
  <c r="F926" i="5"/>
  <c r="F942" i="5"/>
  <c r="S1013" i="5"/>
  <c r="H252" i="5"/>
  <c r="G364" i="5"/>
  <c r="J508" i="5"/>
  <c r="F550" i="5"/>
  <c r="G558" i="5"/>
  <c r="J574" i="5"/>
  <c r="G582" i="5"/>
  <c r="G590" i="5"/>
  <c r="R614" i="5"/>
  <c r="J622" i="5"/>
  <c r="S1755" i="5"/>
  <c r="S1851" i="5"/>
  <c r="S847" i="5"/>
  <c r="S1224" i="5"/>
  <c r="S1276" i="5"/>
  <c r="I852" i="5"/>
  <c r="R958" i="5"/>
  <c r="I966" i="5"/>
  <c r="R982" i="5"/>
  <c r="H996" i="5"/>
  <c r="F1006" i="5"/>
  <c r="J1030" i="5"/>
  <c r="J1046" i="5"/>
  <c r="H1062" i="5"/>
  <c r="F1126" i="5"/>
  <c r="G1161" i="5"/>
  <c r="I1165" i="5"/>
  <c r="G1173" i="5"/>
  <c r="H1177" i="5"/>
  <c r="I1181" i="5"/>
  <c r="F1185" i="5"/>
  <c r="G1201" i="5"/>
  <c r="G1205" i="5"/>
  <c r="H1209" i="5"/>
  <c r="I1213" i="5"/>
  <c r="I1217" i="5"/>
  <c r="R1229" i="5"/>
  <c r="I1233" i="5"/>
  <c r="G1237" i="5"/>
  <c r="I1245" i="5"/>
  <c r="R1253" i="5"/>
  <c r="J1265" i="5"/>
  <c r="G1269" i="5"/>
  <c r="F1273" i="5"/>
  <c r="G1277" i="5"/>
  <c r="G1301" i="5"/>
  <c r="H1305" i="5"/>
  <c r="I1317" i="5"/>
  <c r="S1346" i="5"/>
  <c r="S1351" i="5"/>
  <c r="S1367" i="5"/>
  <c r="S1375" i="5"/>
  <c r="S1403" i="5"/>
  <c r="S1419" i="5"/>
  <c r="S1427" i="5"/>
  <c r="S1475" i="5"/>
  <c r="S1507" i="5"/>
  <c r="S1515" i="5"/>
  <c r="S1547" i="5"/>
  <c r="S1595" i="5"/>
  <c r="G1644" i="5"/>
  <c r="S1198" i="5"/>
  <c r="S1274" i="5"/>
  <c r="S1322" i="5"/>
  <c r="S1332" i="5"/>
  <c r="S1340" i="5"/>
  <c r="S1501" i="5"/>
  <c r="S1525" i="5"/>
  <c r="S1533" i="5"/>
  <c r="S1557" i="5"/>
  <c r="S1589" i="5"/>
  <c r="S1621" i="5"/>
  <c r="S1629" i="5"/>
  <c r="S1189" i="5"/>
  <c r="S1293" i="5"/>
  <c r="S1309" i="5"/>
  <c r="S1333" i="5"/>
  <c r="S1342" i="5"/>
  <c r="S1373" i="5"/>
  <c r="S1423" i="5"/>
  <c r="S1447" i="5"/>
  <c r="S1455" i="5"/>
  <c r="S1463" i="5"/>
  <c r="S1471" i="5"/>
  <c r="S1479" i="5"/>
  <c r="S1487" i="5"/>
  <c r="S1615" i="5"/>
  <c r="F1174" i="5"/>
  <c r="R1238" i="5"/>
  <c r="H1443" i="5"/>
  <c r="G1646" i="5"/>
  <c r="G1665" i="5"/>
  <c r="R1670" i="5"/>
  <c r="J1678" i="5"/>
  <c r="S1743" i="5"/>
  <c r="S1759" i="5"/>
  <c r="S1807" i="5"/>
  <c r="S1871" i="5"/>
  <c r="S1911" i="5"/>
  <c r="S1935" i="5"/>
  <c r="S1984" i="5"/>
  <c r="S1992" i="5"/>
  <c r="R1651" i="5"/>
  <c r="I1651" i="5"/>
  <c r="S1699" i="5"/>
  <c r="S1747" i="5"/>
  <c r="S1795" i="5"/>
  <c r="S1811" i="5"/>
  <c r="S1827" i="5"/>
  <c r="S1859" i="5"/>
  <c r="S1888" i="5"/>
  <c r="S1904" i="5"/>
  <c r="S1928" i="5"/>
  <c r="S1960" i="5"/>
  <c r="H2046" i="5"/>
  <c r="S2268" i="5"/>
  <c r="J1406" i="5"/>
  <c r="H1414" i="5"/>
  <c r="I1422" i="5"/>
  <c r="G1458" i="5"/>
  <c r="H1462" i="5"/>
  <c r="R1486" i="5"/>
  <c r="I1490" i="5"/>
  <c r="F1494" i="5"/>
  <c r="G1510" i="5"/>
  <c r="I1518" i="5"/>
  <c r="I1526" i="5"/>
  <c r="G1532" i="5"/>
  <c r="R1534" i="5"/>
  <c r="F1558" i="5"/>
  <c r="R1566" i="5"/>
  <c r="H1574" i="5"/>
  <c r="R1580" i="5"/>
  <c r="I1582" i="5"/>
  <c r="F1590" i="5"/>
  <c r="G1606" i="5"/>
  <c r="H1622" i="5"/>
  <c r="G1630" i="5"/>
  <c r="R1658" i="5"/>
  <c r="S1703" i="5"/>
  <c r="S1719" i="5"/>
  <c r="S1735" i="5"/>
  <c r="S1767" i="5"/>
  <c r="G1881" i="5"/>
  <c r="I1881" i="5"/>
  <c r="S2237" i="5"/>
  <c r="S1437" i="5"/>
  <c r="S1445" i="5"/>
  <c r="S1453" i="5"/>
  <c r="S1461" i="5"/>
  <c r="S1469" i="5"/>
  <c r="S1477" i="5"/>
  <c r="S1485" i="5"/>
  <c r="S1493" i="5"/>
  <c r="R1537" i="5"/>
  <c r="R1577" i="5"/>
  <c r="J1651" i="5"/>
  <c r="S1688" i="5"/>
  <c r="S1704" i="5"/>
  <c r="S1716" i="5"/>
  <c r="S1724" i="5"/>
  <c r="S1732" i="5"/>
  <c r="S1736" i="5"/>
  <c r="F1741" i="5"/>
  <c r="S1760" i="5"/>
  <c r="J1765" i="5"/>
  <c r="S1776" i="5"/>
  <c r="S1784" i="5"/>
  <c r="S1788" i="5"/>
  <c r="S1800" i="5"/>
  <c r="S1824" i="5"/>
  <c r="S1828" i="5"/>
  <c r="S1840" i="5"/>
  <c r="S1848" i="5"/>
  <c r="S1852" i="5"/>
  <c r="J1857" i="5"/>
  <c r="S1882" i="5"/>
  <c r="S1898" i="5"/>
  <c r="J1907" i="5"/>
  <c r="F1907" i="5"/>
  <c r="S1922" i="5"/>
  <c r="S1946" i="5"/>
  <c r="S1954" i="5"/>
  <c r="S1978" i="5"/>
  <c r="H2022" i="5"/>
  <c r="I2030" i="5"/>
  <c r="H2051" i="5"/>
  <c r="S2245" i="5"/>
  <c r="I1729" i="5"/>
  <c r="J1806" i="5"/>
  <c r="J1822" i="5"/>
  <c r="R1907" i="5"/>
  <c r="S1883" i="5"/>
  <c r="H1893" i="5"/>
  <c r="J1893" i="5"/>
  <c r="F1893" i="5"/>
  <c r="S1899" i="5"/>
  <c r="S1916" i="5"/>
  <c r="S1923" i="5"/>
  <c r="S1924" i="5"/>
  <c r="S1940" i="5"/>
  <c r="S1947" i="5"/>
  <c r="S1948" i="5"/>
  <c r="S1955" i="5"/>
  <c r="S1971" i="5"/>
  <c r="S1972" i="5"/>
  <c r="S1979" i="5"/>
  <c r="S2003" i="5"/>
  <c r="S2004" i="5"/>
  <c r="S2253" i="5"/>
  <c r="S1637" i="5"/>
  <c r="S1643" i="5"/>
  <c r="S1653" i="5"/>
  <c r="S1659" i="5"/>
  <c r="S1661" i="5"/>
  <c r="S1667" i="5"/>
  <c r="S1669" i="5"/>
  <c r="S1675" i="5"/>
  <c r="S1685" i="5"/>
  <c r="R1893" i="5"/>
  <c r="S1694" i="5"/>
  <c r="S1698" i="5"/>
  <c r="S1710" i="5"/>
  <c r="S1714" i="5"/>
  <c r="S1718" i="5"/>
  <c r="S1726" i="5"/>
  <c r="S1730" i="5"/>
  <c r="S1742" i="5"/>
  <c r="S1746" i="5"/>
  <c r="S1770" i="5"/>
  <c r="S1778" i="5"/>
  <c r="S1782" i="5"/>
  <c r="S1790" i="5"/>
  <c r="S1794" i="5"/>
  <c r="S1802" i="5"/>
  <c r="S1806" i="5"/>
  <c r="S1810" i="5"/>
  <c r="S1818" i="5"/>
  <c r="S1822" i="5"/>
  <c r="S1830" i="5"/>
  <c r="S1834" i="5"/>
  <c r="S1842" i="5"/>
  <c r="S1846" i="5"/>
  <c r="S1850" i="5"/>
  <c r="S1866" i="5"/>
  <c r="S1877" i="5"/>
  <c r="S1894" i="5"/>
  <c r="S1910" i="5"/>
  <c r="S1917" i="5"/>
  <c r="S1918" i="5"/>
  <c r="S1934" i="5"/>
  <c r="S1941" i="5"/>
  <c r="S1965" i="5"/>
  <c r="S1966" i="5"/>
  <c r="S1973" i="5"/>
  <c r="S1998" i="5"/>
  <c r="J2054" i="5"/>
  <c r="S2229" i="5"/>
  <c r="S2260" i="5"/>
  <c r="I2025" i="5"/>
  <c r="H2027" i="5"/>
  <c r="I2027" i="5"/>
  <c r="G2230" i="5"/>
  <c r="H2246" i="5"/>
  <c r="J2246" i="5"/>
  <c r="G2246" i="5"/>
  <c r="I2246" i="5"/>
  <c r="J2358" i="5"/>
  <c r="R2042" i="5"/>
  <c r="S2459" i="5"/>
  <c r="S2023" i="5"/>
  <c r="S2031" i="5"/>
  <c r="S2037" i="5"/>
  <c r="S2043" i="5"/>
  <c r="S2045" i="5"/>
  <c r="S2050" i="5"/>
  <c r="S2062" i="5"/>
  <c r="S2074" i="5"/>
  <c r="S2082" i="5"/>
  <c r="S2094" i="5"/>
  <c r="S2114" i="5"/>
  <c r="S2126" i="5"/>
  <c r="S2146" i="5"/>
  <c r="H2163" i="5"/>
  <c r="J2163" i="5"/>
  <c r="R2163" i="5"/>
  <c r="F2163" i="5"/>
  <c r="G2163" i="5"/>
  <c r="S2166" i="5"/>
  <c r="S2194" i="5"/>
  <c r="H2195" i="5"/>
  <c r="S2301" i="5"/>
  <c r="S2051" i="5"/>
  <c r="S2067" i="5"/>
  <c r="S2087" i="5"/>
  <c r="S2095" i="5"/>
  <c r="S2107" i="5"/>
  <c r="J2108" i="5"/>
  <c r="S2119" i="5"/>
  <c r="S2127" i="5"/>
  <c r="S2139" i="5"/>
  <c r="S2147" i="5"/>
  <c r="S2207" i="5"/>
  <c r="S2215" i="5"/>
  <c r="S2222" i="5"/>
  <c r="S2246" i="5"/>
  <c r="S2315" i="5"/>
  <c r="S2319" i="5"/>
  <c r="S2323" i="5"/>
  <c r="S2327" i="5"/>
  <c r="S2331" i="5"/>
  <c r="S2335" i="5"/>
  <c r="G2070" i="5"/>
  <c r="I2100" i="5"/>
  <c r="S2208" i="5"/>
  <c r="S2216" i="5"/>
  <c r="F2302" i="5"/>
  <c r="G2318" i="5"/>
  <c r="J2350" i="5"/>
  <c r="S2443" i="5"/>
  <c r="S2475" i="5"/>
  <c r="J2094" i="5"/>
  <c r="S2101" i="5"/>
  <c r="S2133" i="5"/>
  <c r="S2173" i="5"/>
  <c r="S2181" i="5"/>
  <c r="S2197" i="5"/>
  <c r="S2202" i="5"/>
  <c r="S2211" i="5"/>
  <c r="S2218" i="5"/>
  <c r="S2259" i="5"/>
  <c r="S2267" i="5"/>
  <c r="S2274" i="5"/>
  <c r="S2275" i="5"/>
  <c r="I2070" i="5"/>
  <c r="I2086" i="5"/>
  <c r="G2148" i="5"/>
  <c r="S2384" i="5"/>
  <c r="S2392" i="5"/>
  <c r="S2431" i="5"/>
  <c r="R2446" i="5"/>
  <c r="S2447" i="5"/>
  <c r="S2463" i="5"/>
  <c r="S2479" i="5"/>
  <c r="F2285" i="5"/>
  <c r="R2285" i="5"/>
  <c r="F2341" i="5"/>
  <c r="R2341" i="5"/>
  <c r="S2372" i="5"/>
  <c r="S2376" i="5"/>
  <c r="S2339" i="5"/>
  <c r="S2343" i="5"/>
  <c r="S2347" i="5"/>
  <c r="S2351" i="5"/>
  <c r="S2355" i="5"/>
  <c r="S2359" i="5"/>
  <c r="S2363" i="5"/>
  <c r="S2367" i="5"/>
  <c r="S2435" i="5"/>
  <c r="S2451" i="5"/>
  <c r="S2467" i="5"/>
  <c r="F2395" i="5"/>
  <c r="H2403" i="5"/>
  <c r="R2373" i="5"/>
  <c r="G2373" i="5"/>
  <c r="H2373" i="5"/>
  <c r="H2379" i="5"/>
  <c r="S2439" i="5"/>
  <c r="S2455" i="5"/>
  <c r="S2471" i="5"/>
  <c r="S2371" i="5"/>
  <c r="S2375" i="5"/>
  <c r="S2379" i="5"/>
  <c r="S2383" i="5"/>
  <c r="S2387" i="5"/>
  <c r="S2391" i="5"/>
  <c r="I2469" i="5"/>
  <c r="J2469" i="5"/>
  <c r="G2385" i="5"/>
  <c r="F2401" i="5"/>
  <c r="J2405" i="5"/>
  <c r="F2409" i="5"/>
  <c r="G2413" i="5"/>
  <c r="R2027" i="5"/>
  <c r="J2027" i="5"/>
  <c r="F2027" i="5"/>
  <c r="G2027" i="5"/>
  <c r="H1766" i="5"/>
  <c r="I1766" i="5"/>
  <c r="F1766" i="5"/>
  <c r="H2267" i="5"/>
  <c r="I2267" i="5"/>
  <c r="F2267" i="5"/>
  <c r="G2267" i="5"/>
  <c r="R2142" i="5"/>
  <c r="H835" i="5"/>
  <c r="J835" i="5"/>
  <c r="I835" i="5"/>
  <c r="G835" i="5"/>
  <c r="I1172" i="5"/>
  <c r="H530" i="5"/>
  <c r="I530" i="5"/>
  <c r="I146" i="5"/>
  <c r="F146" i="5"/>
  <c r="R146" i="5"/>
  <c r="H146" i="5"/>
  <c r="G146" i="5"/>
  <c r="R170" i="5"/>
  <c r="I138" i="5"/>
  <c r="J138" i="5"/>
  <c r="F138" i="5"/>
  <c r="R138" i="5"/>
  <c r="H138" i="5"/>
  <c r="G138" i="5"/>
  <c r="I106" i="5"/>
  <c r="F106" i="5"/>
  <c r="R106" i="5"/>
  <c r="H106" i="5"/>
  <c r="G106" i="5"/>
  <c r="I74" i="5"/>
  <c r="R74" i="5"/>
  <c r="H74" i="5"/>
  <c r="G74" i="5"/>
  <c r="I194" i="5"/>
  <c r="F194" i="5"/>
  <c r="R194" i="5"/>
  <c r="H194" i="5"/>
  <c r="G194" i="5"/>
  <c r="R34" i="5"/>
  <c r="R58" i="5"/>
  <c r="J1058" i="5"/>
  <c r="H1058" i="5"/>
  <c r="H450" i="5"/>
  <c r="I450" i="5"/>
  <c r="J450" i="5"/>
  <c r="R410" i="5"/>
  <c r="H410" i="5"/>
  <c r="J410" i="5"/>
  <c r="F410" i="5"/>
  <c r="R394" i="5"/>
  <c r="H394" i="5"/>
  <c r="I394" i="5"/>
  <c r="J394" i="5"/>
  <c r="F394" i="5"/>
  <c r="R314" i="5"/>
  <c r="H314" i="5"/>
  <c r="F314" i="5"/>
  <c r="R274" i="5"/>
  <c r="H274" i="5"/>
  <c r="F274" i="5"/>
  <c r="R242" i="5"/>
  <c r="H242" i="5"/>
  <c r="I242" i="5"/>
  <c r="F242" i="5"/>
  <c r="R506" i="5"/>
  <c r="H506" i="5"/>
  <c r="J506" i="5"/>
  <c r="F506" i="5"/>
  <c r="R482" i="5"/>
  <c r="H482" i="5"/>
  <c r="I482" i="5"/>
  <c r="J482" i="5"/>
  <c r="F482" i="5"/>
  <c r="R370" i="5"/>
  <c r="H370" i="5"/>
  <c r="I370" i="5"/>
  <c r="F370" i="5"/>
  <c r="J914" i="5"/>
  <c r="F914" i="5"/>
  <c r="R914" i="5"/>
  <c r="H914" i="5"/>
  <c r="I914" i="5"/>
  <c r="H754" i="5"/>
  <c r="G1498" i="5"/>
  <c r="R1474" i="5"/>
  <c r="F1410" i="5"/>
  <c r="R434" i="5"/>
  <c r="I434" i="5"/>
  <c r="J434" i="5"/>
  <c r="F434" i="5"/>
  <c r="R426" i="5"/>
  <c r="H426" i="5"/>
  <c r="I426" i="5"/>
  <c r="H354" i="5"/>
  <c r="I354" i="5"/>
  <c r="F354" i="5"/>
  <c r="J691" i="5"/>
  <c r="R44" i="5"/>
  <c r="G1058" i="5"/>
  <c r="G1050" i="5"/>
  <c r="G954" i="5"/>
  <c r="G450" i="5"/>
  <c r="G434" i="5"/>
  <c r="G426" i="5"/>
  <c r="G410" i="5"/>
  <c r="G394" i="5"/>
  <c r="G354" i="5"/>
  <c r="G314" i="5"/>
  <c r="G274" i="5"/>
  <c r="G242" i="5"/>
  <c r="R788" i="5"/>
  <c r="S1506" i="5"/>
  <c r="G1437" i="5"/>
  <c r="R1316" i="5"/>
  <c r="S1634" i="5"/>
  <c r="S1136" i="5"/>
  <c r="F1057" i="5"/>
  <c r="S928" i="5"/>
  <c r="F105" i="5"/>
  <c r="S359" i="5"/>
  <c r="H483" i="5"/>
  <c r="R125" i="5"/>
  <c r="H1437" i="5"/>
  <c r="S1251" i="5"/>
  <c r="J981" i="5"/>
  <c r="S904" i="5"/>
  <c r="S343" i="5"/>
  <c r="F1437" i="5"/>
  <c r="G1057" i="5"/>
  <c r="S780" i="5"/>
  <c r="S2460" i="5"/>
  <c r="J445" i="5"/>
  <c r="S552" i="5"/>
  <c r="S674" i="5"/>
  <c r="F993" i="5"/>
  <c r="H1326" i="5"/>
  <c r="S1412" i="5"/>
  <c r="S1564" i="5"/>
  <c r="S1628" i="5"/>
  <c r="S1680" i="5"/>
  <c r="S2432" i="5"/>
  <c r="R187" i="5"/>
  <c r="H187" i="5"/>
  <c r="I187" i="5"/>
  <c r="S218" i="5"/>
  <c r="S255" i="5"/>
  <c r="H315" i="5"/>
  <c r="F315" i="5"/>
  <c r="R315" i="5"/>
  <c r="S335" i="5"/>
  <c r="S347" i="5"/>
  <c r="S408" i="5"/>
  <c r="H413" i="5"/>
  <c r="G413" i="5"/>
  <c r="I413" i="5"/>
  <c r="S474" i="5"/>
  <c r="S522" i="5"/>
  <c r="S534" i="5"/>
  <c r="S540" i="5"/>
  <c r="J545" i="5"/>
  <c r="R545" i="5"/>
  <c r="S575" i="5"/>
  <c r="I645" i="5"/>
  <c r="G645" i="5"/>
  <c r="R645" i="5"/>
  <c r="F645" i="5"/>
  <c r="J650" i="5"/>
  <c r="F650" i="5"/>
  <c r="R650" i="5"/>
  <c r="H650" i="5"/>
  <c r="I650" i="5"/>
  <c r="S704" i="5"/>
  <c r="S709" i="5"/>
  <c r="S816" i="5"/>
  <c r="S853" i="5"/>
  <c r="S896" i="5"/>
  <c r="S956" i="5"/>
  <c r="S968" i="5"/>
  <c r="S1020" i="5"/>
  <c r="S1026" i="5"/>
  <c r="S1032" i="5"/>
  <c r="S1080" i="5"/>
  <c r="S1130" i="5"/>
  <c r="S1159" i="5"/>
  <c r="S1195" i="5"/>
  <c r="S1219" i="5"/>
  <c r="S1231" i="5"/>
  <c r="S1372" i="5"/>
  <c r="I1398" i="5"/>
  <c r="S1410" i="5"/>
  <c r="S1448" i="5"/>
  <c r="S1476" i="5"/>
  <c r="S1550" i="5"/>
  <c r="S1614" i="5"/>
  <c r="S1654" i="5"/>
  <c r="S1660" i="5"/>
  <c r="S1666" i="5"/>
  <c r="S1672" i="5"/>
  <c r="F1702" i="5"/>
  <c r="R1741" i="5"/>
  <c r="H1741" i="5"/>
  <c r="S1773" i="5"/>
  <c r="S1805" i="5"/>
  <c r="R1809" i="5"/>
  <c r="G1857" i="5"/>
  <c r="I1893" i="5"/>
  <c r="S2030" i="5"/>
  <c r="S2180" i="5"/>
  <c r="R2378" i="5"/>
  <c r="H2378" i="5"/>
  <c r="S2399" i="5"/>
  <c r="S2452" i="5"/>
  <c r="I315" i="5"/>
  <c r="I218" i="5"/>
  <c r="G218" i="5"/>
  <c r="F218" i="5"/>
  <c r="S414" i="5"/>
  <c r="S420" i="5"/>
  <c r="S426" i="5"/>
  <c r="S456" i="5"/>
  <c r="S482" i="5"/>
  <c r="S487" i="5"/>
  <c r="S546" i="5"/>
  <c r="S586" i="5"/>
  <c r="S616" i="5"/>
  <c r="S646" i="5"/>
  <c r="S651" i="5"/>
  <c r="S662" i="5"/>
  <c r="S773" i="5"/>
  <c r="S884" i="5"/>
  <c r="S910" i="5"/>
  <c r="S974" i="5"/>
  <c r="S1038" i="5"/>
  <c r="S1117" i="5"/>
  <c r="S1126" i="5"/>
  <c r="S1275" i="5"/>
  <c r="S1368" i="5"/>
  <c r="S1424" i="5"/>
  <c r="S1456" i="5"/>
  <c r="S1484" i="5"/>
  <c r="S1516" i="5"/>
  <c r="S1528" i="5"/>
  <c r="S1580" i="5"/>
  <c r="S1592" i="5"/>
  <c r="S1644" i="5"/>
  <c r="S1678" i="5"/>
  <c r="S1853" i="5"/>
  <c r="G1982" i="5"/>
  <c r="S2024" i="5"/>
  <c r="F2221" i="5"/>
  <c r="S2308" i="5"/>
  <c r="S2330" i="5"/>
  <c r="S2360" i="5"/>
  <c r="S2407" i="5"/>
  <c r="S381" i="5"/>
  <c r="H363" i="5"/>
  <c r="R363" i="5"/>
  <c r="G443" i="5"/>
  <c r="S962" i="5"/>
  <c r="F363" i="5"/>
  <c r="I545" i="5"/>
  <c r="R218" i="5"/>
  <c r="S341" i="5"/>
  <c r="S279" i="5"/>
  <c r="S766" i="5"/>
  <c r="G187" i="5"/>
  <c r="G315" i="5"/>
  <c r="S348" i="5"/>
  <c r="S716" i="5"/>
  <c r="S916" i="5"/>
  <c r="S952" i="5"/>
  <c r="S292" i="5"/>
  <c r="S494" i="5"/>
  <c r="S663" i="5"/>
  <c r="S727" i="5"/>
  <c r="S743" i="5"/>
  <c r="S183" i="5"/>
  <c r="S556" i="5"/>
  <c r="S138" i="5"/>
  <c r="S306" i="5"/>
  <c r="I506" i="5"/>
  <c r="H1594" i="5"/>
  <c r="R49" i="5"/>
  <c r="F177" i="5"/>
  <c r="I177" i="5"/>
  <c r="G177" i="5"/>
  <c r="I595" i="5"/>
  <c r="I859" i="5"/>
  <c r="F859" i="5"/>
  <c r="J1098" i="5"/>
  <c r="F1098" i="5"/>
  <c r="G1098" i="5"/>
  <c r="F1385" i="5"/>
  <c r="R1545" i="5"/>
  <c r="I1609" i="5"/>
  <c r="H1694" i="5"/>
  <c r="I1764" i="5"/>
  <c r="H1764" i="5"/>
  <c r="R1764" i="5"/>
  <c r="H1796" i="5"/>
  <c r="R1929" i="5"/>
  <c r="I145" i="5"/>
  <c r="H145" i="5"/>
  <c r="F145" i="5"/>
  <c r="I1966" i="5"/>
  <c r="R1766" i="5"/>
  <c r="G145" i="5"/>
  <c r="G355" i="5"/>
  <c r="H355" i="5"/>
  <c r="I301" i="5"/>
  <c r="R301" i="5"/>
  <c r="F301" i="5"/>
  <c r="R1401" i="5"/>
  <c r="H177" i="5"/>
  <c r="I113" i="5"/>
  <c r="J1982" i="5"/>
  <c r="F1838" i="5"/>
  <c r="I1694" i="5"/>
  <c r="R177" i="5"/>
  <c r="F1982" i="5"/>
  <c r="H1838" i="5"/>
  <c r="G1694" i="5"/>
  <c r="G1385" i="5"/>
  <c r="J1545" i="5"/>
  <c r="R1694" i="5"/>
  <c r="R2221" i="5"/>
  <c r="R2100" i="5"/>
  <c r="G2374" i="5"/>
  <c r="R1982" i="5"/>
  <c r="F1545" i="5"/>
  <c r="I1982" i="5"/>
  <c r="G1121" i="5"/>
  <c r="R323" i="5"/>
  <c r="G2100" i="5"/>
  <c r="R1838" i="5"/>
  <c r="H1982" i="5"/>
  <c r="H1121" i="5"/>
  <c r="H1385" i="5"/>
  <c r="I1098" i="5"/>
  <c r="I1238" i="5"/>
  <c r="J859" i="5"/>
  <c r="R2094" i="5"/>
  <c r="J1546" i="5"/>
  <c r="F157" i="5"/>
  <c r="R157" i="5"/>
  <c r="H157" i="5"/>
  <c r="I157" i="5"/>
  <c r="S212" i="5"/>
  <c r="H235" i="5"/>
  <c r="R235" i="5"/>
  <c r="I235" i="5"/>
  <c r="G235" i="5"/>
  <c r="S242" i="5"/>
  <c r="S266" i="5"/>
  <c r="S272" i="5"/>
  <c r="S278" i="5"/>
  <c r="S328" i="5"/>
  <c r="S340" i="5"/>
  <c r="S346" i="5"/>
  <c r="S400" i="5"/>
  <c r="S419" i="5"/>
  <c r="S443" i="5"/>
  <c r="S2450" i="5"/>
  <c r="S2464" i="5"/>
  <c r="G527" i="5"/>
  <c r="R31" i="5"/>
  <c r="R24" i="5"/>
  <c r="H1418" i="5"/>
  <c r="G1530" i="5"/>
  <c r="G1594" i="5"/>
  <c r="F169" i="5"/>
  <c r="G157" i="5"/>
  <c r="R1530" i="5"/>
  <c r="R1594" i="5"/>
  <c r="I1546" i="5"/>
  <c r="G1418" i="5"/>
  <c r="R1652" i="5"/>
  <c r="I258" i="5"/>
  <c r="F1594" i="5"/>
  <c r="H1546" i="5"/>
  <c r="J1530" i="5"/>
  <c r="J1594" i="5"/>
  <c r="S260" i="5"/>
  <c r="I2237" i="5"/>
  <c r="R525" i="5"/>
  <c r="S733" i="5"/>
  <c r="S788" i="5"/>
  <c r="S1370" i="5"/>
  <c r="S2412" i="5"/>
  <c r="S562" i="5"/>
  <c r="J1174" i="5"/>
  <c r="S820" i="5"/>
  <c r="S557" i="5"/>
  <c r="S618" i="5"/>
  <c r="S484" i="5"/>
  <c r="S514" i="5"/>
  <c r="S1100" i="5"/>
  <c r="S1132" i="5"/>
  <c r="S1392" i="5"/>
  <c r="S1438" i="5"/>
  <c r="S2012" i="5"/>
  <c r="F93" i="5"/>
  <c r="S380" i="5"/>
  <c r="F525" i="5"/>
  <c r="G525" i="5"/>
  <c r="S583" i="5"/>
  <c r="S654" i="5"/>
  <c r="S936" i="5"/>
  <c r="S942" i="5"/>
  <c r="S1012" i="5"/>
  <c r="S1124" i="5"/>
  <c r="S772" i="5"/>
  <c r="S872" i="5"/>
  <c r="S836" i="5"/>
  <c r="H454" i="5"/>
  <c r="F454" i="5"/>
  <c r="H284" i="5"/>
  <c r="G284" i="5"/>
  <c r="S982" i="5"/>
  <c r="S988" i="5"/>
  <c r="S994" i="5"/>
  <c r="S1000" i="5"/>
  <c r="S1029" i="5"/>
  <c r="S1046" i="5"/>
  <c r="S1052" i="5"/>
  <c r="S1064" i="5"/>
  <c r="G967" i="5"/>
  <c r="R71" i="5"/>
  <c r="S971" i="5"/>
  <c r="S954" i="5"/>
  <c r="S2352" i="5"/>
  <c r="R835" i="5"/>
  <c r="S1058" i="5"/>
  <c r="R205" i="5"/>
  <c r="R2130" i="5"/>
  <c r="G2130" i="5"/>
  <c r="H2130" i="5"/>
  <c r="S2332" i="5"/>
  <c r="S902" i="5"/>
  <c r="S2016" i="5"/>
  <c r="S2120" i="5"/>
  <c r="S943" i="5"/>
  <c r="I1126" i="5"/>
  <c r="S726" i="5"/>
  <c r="S190" i="5"/>
  <c r="S196" i="5"/>
  <c r="S246" i="5"/>
  <c r="S1386" i="5"/>
  <c r="S1430" i="5"/>
  <c r="S1478" i="5"/>
  <c r="S1534" i="5"/>
  <c r="S1616" i="5"/>
  <c r="S1656" i="5"/>
  <c r="H1725" i="5"/>
  <c r="S1118" i="5"/>
  <c r="I2293" i="5"/>
  <c r="G2293" i="5"/>
  <c r="S550" i="5"/>
  <c r="S252" i="5"/>
  <c r="S291" i="5"/>
  <c r="S326" i="5"/>
  <c r="S373" i="5"/>
  <c r="S391" i="5"/>
  <c r="S423" i="5"/>
  <c r="S435" i="5"/>
  <c r="S459" i="5"/>
  <c r="S488" i="5"/>
  <c r="S493" i="5"/>
  <c r="S500" i="5"/>
  <c r="H505" i="5"/>
  <c r="J505" i="5"/>
  <c r="I505" i="5"/>
  <c r="S530" i="5"/>
  <c r="S541" i="5"/>
  <c r="F546" i="5"/>
  <c r="J546" i="5"/>
  <c r="H546" i="5"/>
  <c r="S551" i="5"/>
  <c r="S581" i="5"/>
  <c r="S591" i="5"/>
  <c r="G611" i="5"/>
  <c r="J611" i="5"/>
  <c r="S627" i="5"/>
  <c r="I642" i="5"/>
  <c r="G642" i="5"/>
  <c r="F642" i="5"/>
  <c r="H642" i="5"/>
  <c r="J642" i="5"/>
  <c r="S652" i="5"/>
  <c r="S683" i="5"/>
  <c r="S710" i="5"/>
  <c r="S715" i="5"/>
  <c r="S2395" i="5"/>
  <c r="S2416" i="5"/>
  <c r="S2423" i="5"/>
  <c r="S2444" i="5"/>
  <c r="S2472" i="5"/>
  <c r="R642" i="5"/>
  <c r="R546" i="5"/>
  <c r="F185" i="5"/>
  <c r="S197" i="5"/>
  <c r="R201" i="5"/>
  <c r="S206" i="5"/>
  <c r="S1646" i="5"/>
  <c r="S1686" i="5"/>
  <c r="S1709" i="5"/>
  <c r="H1726" i="5"/>
  <c r="I1830" i="5"/>
  <c r="F1830" i="5"/>
  <c r="G1830" i="5"/>
  <c r="S2010" i="5"/>
  <c r="S2032" i="5"/>
  <c r="S2038" i="5"/>
  <c r="S2076" i="5"/>
  <c r="I2252" i="5"/>
  <c r="G2252" i="5"/>
  <c r="S1146" i="5"/>
  <c r="S1163" i="5"/>
  <c r="S1187" i="5"/>
  <c r="H1222" i="5"/>
  <c r="I1222" i="5"/>
  <c r="I1292" i="5"/>
  <c r="H1292" i="5"/>
  <c r="F1292" i="5"/>
  <c r="J1292" i="5"/>
  <c r="R1292" i="5"/>
  <c r="G1292" i="5"/>
  <c r="S1402" i="5"/>
  <c r="S1420" i="5"/>
  <c r="S1452" i="5"/>
  <c r="J1513" i="5"/>
  <c r="S1560" i="5"/>
  <c r="S1016" i="5"/>
  <c r="S1090" i="5"/>
  <c r="S720" i="5"/>
  <c r="R852" i="5"/>
  <c r="G852" i="5"/>
  <c r="S864" i="5"/>
  <c r="R1050" i="5"/>
  <c r="H1050" i="5"/>
  <c r="I954" i="5"/>
  <c r="J426" i="5"/>
  <c r="F426" i="5"/>
  <c r="G2023" i="5"/>
  <c r="F1589" i="5"/>
  <c r="H2134" i="5"/>
  <c r="R889" i="5"/>
  <c r="J889" i="5"/>
  <c r="F889" i="5"/>
  <c r="H889" i="5"/>
  <c r="I889" i="5"/>
  <c r="J425" i="5"/>
  <c r="R425" i="5"/>
  <c r="I1268" i="5"/>
  <c r="J805" i="5"/>
  <c r="G805" i="5"/>
  <c r="H805" i="5"/>
  <c r="F805" i="5"/>
  <c r="I805" i="5"/>
  <c r="G995" i="5"/>
  <c r="J995" i="5"/>
  <c r="F995" i="5"/>
  <c r="J1238" i="5"/>
  <c r="F545" i="5"/>
  <c r="H545" i="5"/>
  <c r="J585" i="5"/>
  <c r="H585" i="5"/>
  <c r="F585" i="5"/>
  <c r="F676" i="5"/>
  <c r="F1089" i="5"/>
  <c r="R1765" i="5"/>
  <c r="G911" i="5"/>
  <c r="J1498" i="5"/>
  <c r="R1498" i="5"/>
  <c r="H1498" i="5"/>
  <c r="R1434" i="5"/>
  <c r="F954" i="5"/>
  <c r="H954" i="5"/>
  <c r="J954" i="5"/>
  <c r="R954" i="5"/>
  <c r="F1498" i="5"/>
  <c r="G1434" i="5"/>
  <c r="G1522" i="5"/>
  <c r="H859" i="5"/>
  <c r="J993" i="5"/>
  <c r="F413" i="5"/>
  <c r="G2108" i="5"/>
  <c r="F341" i="5"/>
  <c r="J1222" i="5"/>
  <c r="G505" i="5"/>
  <c r="J413" i="5"/>
  <c r="F187" i="5"/>
  <c r="R1966" i="5"/>
  <c r="J1990" i="5"/>
  <c r="R505" i="5"/>
  <c r="G921" i="5"/>
  <c r="F1966" i="5"/>
  <c r="F1990" i="5"/>
  <c r="H1697" i="5"/>
  <c r="R1990" i="5"/>
  <c r="F505" i="5"/>
  <c r="F609" i="5"/>
  <c r="F2093" i="5"/>
  <c r="F1121" i="5"/>
  <c r="J609" i="5"/>
  <c r="R413" i="5"/>
  <c r="H1990" i="5"/>
  <c r="G859" i="5"/>
  <c r="F1418" i="5"/>
  <c r="R1002" i="5"/>
  <c r="I1482" i="5"/>
  <c r="J1418" i="5"/>
  <c r="I1418" i="5"/>
  <c r="R1418" i="5"/>
  <c r="G1604" i="5"/>
  <c r="S621" i="5"/>
  <c r="S510" i="5"/>
  <c r="S565" i="5"/>
  <c r="S868" i="5"/>
  <c r="R2389" i="5"/>
  <c r="F2389" i="5"/>
  <c r="I2389" i="5"/>
  <c r="J2389" i="5"/>
  <c r="J2373" i="5"/>
  <c r="F2373" i="5"/>
  <c r="I2373" i="5"/>
  <c r="I2341" i="5"/>
  <c r="J2341" i="5"/>
  <c r="G2341" i="5"/>
  <c r="H2341" i="5"/>
  <c r="J2309" i="5"/>
  <c r="H2309" i="5"/>
  <c r="I2309" i="5"/>
  <c r="G2309" i="5"/>
  <c r="J2285" i="5"/>
  <c r="H2285" i="5"/>
  <c r="I2285" i="5"/>
  <c r="G2285" i="5"/>
  <c r="G2213" i="5"/>
  <c r="F1610" i="5"/>
  <c r="G1670" i="5"/>
  <c r="S516" i="5"/>
  <c r="S589" i="5"/>
  <c r="S1070" i="5"/>
  <c r="S800" i="5"/>
  <c r="S211" i="5"/>
  <c r="J1636" i="5"/>
  <c r="I1636" i="5"/>
  <c r="R962" i="5"/>
  <c r="F1586" i="5"/>
  <c r="R282" i="5"/>
  <c r="F561" i="5"/>
  <c r="S486" i="5"/>
  <c r="S184" i="5"/>
  <c r="J561" i="5"/>
  <c r="G1474" i="5"/>
  <c r="R1020" i="5"/>
  <c r="R450" i="5"/>
  <c r="F450" i="5"/>
  <c r="J1050" i="5"/>
  <c r="F1050" i="5"/>
  <c r="S176" i="5"/>
  <c r="S332" i="5"/>
  <c r="S440" i="5"/>
  <c r="S232" i="5"/>
  <c r="F498" i="5"/>
  <c r="G454" i="5"/>
  <c r="F1626" i="5"/>
  <c r="H1636" i="5"/>
  <c r="I1002" i="5"/>
  <c r="G498" i="5"/>
  <c r="R498" i="5"/>
  <c r="G1546" i="5"/>
  <c r="F1546" i="5"/>
  <c r="S603" i="5"/>
  <c r="S322" i="5"/>
  <c r="S298" i="5"/>
  <c r="S238" i="5"/>
  <c r="G1211" i="5"/>
  <c r="F667" i="5"/>
  <c r="F731" i="5"/>
  <c r="F934" i="5"/>
  <c r="H667" i="5"/>
  <c r="J667" i="5"/>
  <c r="J731" i="5"/>
  <c r="I582" i="5"/>
  <c r="I962" i="5"/>
  <c r="G962" i="5"/>
  <c r="H731" i="5"/>
  <c r="I667" i="5"/>
  <c r="I731" i="5"/>
  <c r="I1026" i="5"/>
  <c r="H962" i="5"/>
  <c r="H934" i="5"/>
  <c r="R1026" i="5"/>
  <c r="F962" i="5"/>
  <c r="F2022" i="5"/>
  <c r="F582" i="5"/>
  <c r="J962" i="5"/>
  <c r="G530" i="5"/>
  <c r="G1026" i="5"/>
  <c r="F1026" i="5"/>
  <c r="R667" i="5"/>
  <c r="R731" i="5"/>
  <c r="J1026" i="5"/>
  <c r="S472" i="5"/>
  <c r="S452" i="5"/>
  <c r="S192" i="5"/>
  <c r="S240" i="5"/>
  <c r="S290" i="5"/>
  <c r="S466" i="5"/>
  <c r="S189" i="5"/>
  <c r="S213" i="5"/>
  <c r="J594" i="5"/>
  <c r="S597" i="5"/>
  <c r="G948" i="5"/>
  <c r="G2044" i="5"/>
  <c r="J1450" i="5"/>
  <c r="R2101" i="5"/>
  <c r="F922" i="5"/>
  <c r="J458" i="5"/>
  <c r="I2022" i="5"/>
  <c r="H986" i="5"/>
  <c r="G2274" i="5"/>
  <c r="I2253" i="5"/>
  <c r="I948" i="5"/>
  <c r="J948" i="5"/>
  <c r="G580" i="5"/>
  <c r="I292" i="5"/>
  <c r="J2461" i="5"/>
  <c r="R705" i="5"/>
  <c r="F278" i="5"/>
  <c r="F705" i="5"/>
  <c r="J522" i="5"/>
  <c r="H673" i="5"/>
  <c r="R2468" i="5"/>
  <c r="G1977" i="5"/>
  <c r="F662" i="5"/>
  <c r="R673" i="5"/>
  <c r="H122" i="5"/>
  <c r="J2468" i="5"/>
  <c r="G2348" i="5"/>
  <c r="G2069" i="5"/>
  <c r="F737" i="5"/>
  <c r="F2310" i="5"/>
  <c r="R122" i="5"/>
  <c r="J737" i="5"/>
  <c r="H2310" i="5"/>
  <c r="G346" i="5"/>
  <c r="I2348" i="5"/>
  <c r="F2388" i="5"/>
  <c r="J662" i="5"/>
  <c r="R492" i="5"/>
  <c r="H2253" i="5"/>
  <c r="J2253" i="5"/>
  <c r="J620" i="5"/>
  <c r="H2188" i="5"/>
  <c r="H821" i="5"/>
  <c r="I1086" i="5"/>
  <c r="I620" i="5"/>
  <c r="J1149" i="5"/>
  <c r="G1556" i="5"/>
  <c r="J492" i="5"/>
  <c r="F189" i="5"/>
  <c r="G773" i="5"/>
  <c r="R2253" i="5"/>
  <c r="R580" i="5"/>
  <c r="I492" i="5"/>
  <c r="H329" i="5"/>
  <c r="G2188" i="5"/>
  <c r="J1393" i="5"/>
  <c r="H949" i="5"/>
  <c r="I821" i="5"/>
  <c r="F2253" i="5"/>
  <c r="I662" i="5"/>
  <c r="F492" i="5"/>
  <c r="H662" i="5"/>
  <c r="F620" i="5"/>
  <c r="H580" i="5"/>
  <c r="G492" i="5"/>
  <c r="I2188" i="5"/>
  <c r="F2188" i="5"/>
  <c r="R1028" i="5"/>
  <c r="I580" i="5"/>
  <c r="R662" i="5"/>
  <c r="G2253" i="5"/>
  <c r="G620" i="5"/>
  <c r="H189" i="5"/>
  <c r="J2188" i="5"/>
  <c r="I2346" i="5"/>
  <c r="R622" i="5"/>
  <c r="G2346" i="5"/>
  <c r="H1458" i="5"/>
  <c r="H1249" i="5"/>
  <c r="G1506" i="5"/>
  <c r="G1268" i="5"/>
  <c r="F782" i="5"/>
  <c r="J877" i="5"/>
  <c r="J2388" i="5"/>
  <c r="H2461" i="5"/>
  <c r="R1268" i="5"/>
  <c r="R1554" i="5"/>
  <c r="G2234" i="5"/>
  <c r="G635" i="5"/>
  <c r="H675" i="5"/>
  <c r="R754" i="5"/>
  <c r="F266" i="5"/>
  <c r="R2414" i="5"/>
  <c r="J1506" i="5"/>
  <c r="F346" i="5"/>
  <c r="R1485" i="5"/>
  <c r="I2315" i="5"/>
  <c r="I2234" i="5"/>
  <c r="R675" i="5"/>
  <c r="I1195" i="5"/>
  <c r="G2414" i="5"/>
  <c r="F2374" i="5"/>
  <c r="F2134" i="5"/>
  <c r="J2414" i="5"/>
  <c r="F1195" i="5"/>
  <c r="G2036" i="5"/>
  <c r="R1313" i="5"/>
  <c r="I2036" i="5"/>
  <c r="J1805" i="5"/>
  <c r="I964" i="5"/>
  <c r="I1965" i="5"/>
  <c r="F675" i="5"/>
  <c r="F298" i="5"/>
  <c r="J2374" i="5"/>
  <c r="J2036" i="5"/>
  <c r="H586" i="5"/>
  <c r="J1006" i="5"/>
  <c r="G2357" i="5"/>
  <c r="R1805" i="5"/>
  <c r="I2134" i="5"/>
  <c r="J1153" i="5"/>
  <c r="I1249" i="5"/>
  <c r="R63" i="5"/>
  <c r="I298" i="5"/>
  <c r="F522" i="5"/>
  <c r="G122" i="5"/>
  <c r="F1481" i="5"/>
  <c r="H2468" i="5"/>
  <c r="G2468" i="5"/>
  <c r="H729" i="5"/>
  <c r="H2298" i="5"/>
  <c r="J2298" i="5"/>
  <c r="I2044" i="5"/>
  <c r="H1506" i="5"/>
  <c r="R2134" i="5"/>
  <c r="I2298" i="5"/>
  <c r="G2388" i="5"/>
  <c r="I586" i="5"/>
  <c r="H1949" i="5"/>
  <c r="F2315" i="5"/>
  <c r="H2190" i="5"/>
  <c r="H635" i="5"/>
  <c r="G266" i="5"/>
  <c r="J675" i="5"/>
  <c r="H298" i="5"/>
  <c r="J1410" i="5"/>
  <c r="F754" i="5"/>
  <c r="H661" i="5"/>
  <c r="I522" i="5"/>
  <c r="I266" i="5"/>
  <c r="F122" i="5"/>
  <c r="R1195" i="5"/>
  <c r="I2388" i="5"/>
  <c r="R2361" i="5"/>
  <c r="J2134" i="5"/>
  <c r="I2414" i="5"/>
  <c r="F1965" i="5"/>
  <c r="R1459" i="5"/>
  <c r="R1949" i="5"/>
  <c r="F212" i="5"/>
  <c r="H346" i="5"/>
  <c r="R398" i="5"/>
  <c r="H2374" i="5"/>
  <c r="J1268" i="5"/>
  <c r="F2298" i="5"/>
  <c r="R586" i="5"/>
  <c r="I622" i="5"/>
  <c r="R877" i="5"/>
  <c r="I253" i="5"/>
  <c r="H2315" i="5"/>
  <c r="G2190" i="5"/>
  <c r="G1702" i="5"/>
  <c r="F635" i="5"/>
  <c r="I774" i="5"/>
  <c r="R298" i="5"/>
  <c r="I1410" i="5"/>
  <c r="J754" i="5"/>
  <c r="F693" i="5"/>
  <c r="H522" i="5"/>
  <c r="H266" i="5"/>
  <c r="F529" i="5"/>
  <c r="G1195" i="5"/>
  <c r="I2461" i="5"/>
  <c r="H2388" i="5"/>
  <c r="I2374" i="5"/>
  <c r="I2190" i="5"/>
  <c r="G2116" i="5"/>
  <c r="F2190" i="5"/>
  <c r="R1965" i="5"/>
  <c r="J1965" i="5"/>
  <c r="J1459" i="5"/>
  <c r="J934" i="5"/>
  <c r="H390" i="5"/>
  <c r="J533" i="5"/>
  <c r="G586" i="5"/>
  <c r="H622" i="5"/>
  <c r="G1805" i="5"/>
  <c r="G877" i="5"/>
  <c r="R2190" i="5"/>
  <c r="G1971" i="5"/>
  <c r="R1702" i="5"/>
  <c r="J635" i="5"/>
  <c r="G298" i="5"/>
  <c r="I675" i="5"/>
  <c r="R774" i="5"/>
  <c r="H1410" i="5"/>
  <c r="R522" i="5"/>
  <c r="H2116" i="5"/>
  <c r="H2017" i="5"/>
  <c r="H1965" i="5"/>
  <c r="R1971" i="5"/>
  <c r="H2044" i="5"/>
  <c r="G2461" i="5"/>
  <c r="H1268" i="5"/>
  <c r="G2298" i="5"/>
  <c r="I454" i="5"/>
  <c r="F622" i="5"/>
  <c r="F2461" i="5"/>
  <c r="G733" i="5"/>
  <c r="R227" i="5"/>
  <c r="G175" i="5"/>
  <c r="J586" i="5"/>
  <c r="F2178" i="5"/>
  <c r="H2178" i="5"/>
  <c r="J2178" i="5"/>
  <c r="I346" i="5"/>
  <c r="H419" i="5"/>
  <c r="J2315" i="5"/>
  <c r="H1702" i="5"/>
  <c r="R635" i="5"/>
  <c r="G987" i="5"/>
  <c r="R1410" i="5"/>
  <c r="F150" i="5"/>
  <c r="F725" i="5"/>
  <c r="F1369" i="5"/>
  <c r="F2348" i="5"/>
  <c r="H2414" i="5"/>
  <c r="G2263" i="5"/>
  <c r="R2298" i="5"/>
  <c r="J454" i="5"/>
  <c r="G622" i="5"/>
  <c r="J846" i="5"/>
  <c r="H2401" i="5"/>
  <c r="H1805" i="5"/>
  <c r="I1485" i="5"/>
  <c r="G2315" i="5"/>
  <c r="F1436" i="5"/>
  <c r="I754" i="5"/>
  <c r="H2348" i="5"/>
  <c r="J2348" i="5"/>
  <c r="J2261" i="5"/>
  <c r="G1590" i="5"/>
  <c r="H253" i="5"/>
  <c r="J1533" i="5"/>
  <c r="H569" i="5"/>
  <c r="R457" i="5"/>
  <c r="F901" i="5"/>
  <c r="I1805" i="5"/>
  <c r="I1013" i="5"/>
  <c r="G533" i="5"/>
  <c r="F294" i="5"/>
  <c r="F457" i="5"/>
  <c r="H901" i="5"/>
  <c r="J2028" i="5"/>
  <c r="R253" i="5"/>
  <c r="H877" i="5"/>
  <c r="F877" i="5"/>
  <c r="I81" i="5"/>
  <c r="G2028" i="5"/>
  <c r="G1612" i="5"/>
  <c r="G812" i="5"/>
  <c r="F2468" i="5"/>
  <c r="F253" i="5"/>
  <c r="R430" i="5"/>
  <c r="G1045" i="5"/>
  <c r="R237" i="5"/>
  <c r="G238" i="5"/>
  <c r="G486" i="5"/>
  <c r="H2316" i="5"/>
  <c r="H486" i="5"/>
  <c r="J1781" i="5"/>
  <c r="F238" i="5"/>
  <c r="J1572" i="5"/>
  <c r="J1478" i="5"/>
  <c r="R1572" i="5"/>
  <c r="G237" i="5"/>
  <c r="R238" i="5"/>
  <c r="G1572" i="5"/>
  <c r="R1642" i="5"/>
  <c r="I1454" i="5"/>
  <c r="R1646" i="5"/>
  <c r="I237" i="5"/>
  <c r="F292" i="5"/>
  <c r="F237" i="5"/>
  <c r="J1734" i="5"/>
  <c r="R2395" i="5"/>
  <c r="I2054" i="5"/>
  <c r="I2401" i="5"/>
  <c r="F1582" i="5"/>
  <c r="I1684" i="5"/>
  <c r="H237" i="5"/>
  <c r="G2245" i="5"/>
  <c r="H590" i="5"/>
  <c r="F641" i="5"/>
  <c r="I1877" i="5"/>
  <c r="J2401" i="5"/>
  <c r="H2366" i="5"/>
  <c r="I1917" i="5"/>
  <c r="R1166" i="5"/>
  <c r="F2054" i="5"/>
  <c r="R974" i="5"/>
  <c r="I1734" i="5"/>
  <c r="R2054" i="5"/>
  <c r="G2054" i="5"/>
  <c r="H2054" i="5"/>
  <c r="J677" i="5"/>
  <c r="J974" i="5"/>
  <c r="F709" i="5"/>
  <c r="G2366" i="5"/>
  <c r="R2401" i="5"/>
  <c r="F838" i="5"/>
  <c r="R516" i="5"/>
  <c r="I1201" i="5"/>
  <c r="R1900" i="5"/>
  <c r="H785" i="5"/>
  <c r="I1566" i="5"/>
  <c r="I941" i="5"/>
  <c r="I233" i="5"/>
  <c r="R1045" i="5"/>
  <c r="I1045" i="5"/>
  <c r="J604" i="5"/>
  <c r="G604" i="5"/>
  <c r="G1566" i="5"/>
  <c r="J1685" i="5"/>
  <c r="F941" i="5"/>
  <c r="G1429" i="5"/>
  <c r="J1769" i="5"/>
  <c r="R1877" i="5"/>
  <c r="R1233" i="5"/>
  <c r="J1524" i="5"/>
  <c r="F1685" i="5"/>
  <c r="R941" i="5"/>
  <c r="H2237" i="5"/>
  <c r="F1020" i="5"/>
  <c r="J1310" i="5"/>
  <c r="R757" i="5"/>
  <c r="R1310" i="5"/>
  <c r="R1334" i="5"/>
  <c r="J2237" i="5"/>
  <c r="F1877" i="5"/>
  <c r="R1633" i="5"/>
  <c r="H1781" i="5"/>
  <c r="H1233" i="5"/>
  <c r="G1524" i="5"/>
  <c r="F444" i="5"/>
  <c r="J692" i="5"/>
  <c r="H941" i="5"/>
  <c r="F1429" i="5"/>
  <c r="H1310" i="5"/>
  <c r="I1310" i="5"/>
  <c r="I444" i="5"/>
  <c r="F892" i="5"/>
  <c r="J1877" i="5"/>
  <c r="H604" i="5"/>
  <c r="J1201" i="5"/>
  <c r="J444" i="5"/>
  <c r="H1630" i="5"/>
  <c r="F692" i="5"/>
  <c r="J941" i="5"/>
  <c r="I1286" i="5"/>
  <c r="G444" i="5"/>
  <c r="H444" i="5"/>
  <c r="H1877" i="5"/>
  <c r="R1201" i="5"/>
  <c r="G697" i="5"/>
  <c r="I1588" i="5"/>
  <c r="R1414" i="5"/>
  <c r="J1166" i="5"/>
  <c r="H1429" i="5"/>
  <c r="I1781" i="5"/>
  <c r="H697" i="5"/>
  <c r="G1020" i="5"/>
  <c r="F1045" i="5"/>
  <c r="I1676" i="5"/>
  <c r="I1997" i="5"/>
  <c r="F1781" i="5"/>
  <c r="R86" i="5"/>
  <c r="I230" i="5"/>
  <c r="H358" i="5"/>
  <c r="I150" i="5"/>
  <c r="H230" i="5"/>
  <c r="J1998" i="5"/>
  <c r="R358" i="5"/>
  <c r="F1998" i="5"/>
  <c r="R1998" i="5"/>
  <c r="H108" i="5"/>
  <c r="I1998" i="5"/>
  <c r="H150" i="5"/>
  <c r="G788" i="5"/>
  <c r="I108" i="5"/>
  <c r="F1753" i="5"/>
  <c r="J1614" i="5"/>
  <c r="G1213" i="5"/>
  <c r="G1006" i="5"/>
  <c r="H620" i="5"/>
  <c r="H1028" i="5"/>
  <c r="F297" i="5"/>
  <c r="I2153" i="5"/>
  <c r="J2153" i="5"/>
  <c r="G526" i="5"/>
  <c r="F526" i="5"/>
  <c r="H2153" i="5"/>
  <c r="J1401" i="5"/>
  <c r="H1572" i="5"/>
  <c r="I1572" i="5"/>
  <c r="F1028" i="5"/>
  <c r="J1642" i="5"/>
  <c r="F580" i="5"/>
  <c r="G1028" i="5"/>
  <c r="R949" i="5"/>
  <c r="J964" i="5"/>
  <c r="G2153" i="5"/>
  <c r="F2153" i="5"/>
  <c r="R2153" i="5"/>
  <c r="S234" i="5"/>
  <c r="S536" i="5"/>
  <c r="I428" i="5"/>
  <c r="F1081" i="5"/>
  <c r="R1161" i="5"/>
  <c r="S422" i="5"/>
  <c r="J1861" i="5"/>
  <c r="S374" i="5"/>
  <c r="S1183" i="5"/>
  <c r="S932" i="5"/>
  <c r="H841" i="5"/>
  <c r="S600" i="5"/>
  <c r="S455" i="5"/>
  <c r="G1257" i="5"/>
  <c r="S711" i="5"/>
  <c r="S694" i="5"/>
  <c r="I1190" i="5"/>
  <c r="J381" i="5"/>
  <c r="S268" i="5"/>
  <c r="G1465" i="5"/>
  <c r="J605" i="5"/>
  <c r="S1108" i="5"/>
  <c r="S642" i="5"/>
  <c r="I329" i="5"/>
  <c r="G841" i="5"/>
  <c r="H132" i="5"/>
  <c r="S1205" i="5"/>
  <c r="S1176" i="5"/>
  <c r="S1128" i="5"/>
  <c r="G972" i="5"/>
  <c r="S300" i="5"/>
  <c r="I2405" i="5"/>
  <c r="J1257" i="5"/>
  <c r="J428" i="5"/>
  <c r="S308" i="5"/>
  <c r="S782" i="5"/>
  <c r="J1917" i="5"/>
  <c r="R1861" i="5"/>
  <c r="G1948" i="5"/>
  <c r="S829" i="5"/>
  <c r="S647" i="5"/>
  <c r="S1318" i="5"/>
  <c r="F534" i="5"/>
  <c r="R2014" i="5"/>
  <c r="G1021" i="5"/>
  <c r="S1247" i="5"/>
  <c r="F841" i="5"/>
  <c r="J2005" i="5"/>
  <c r="H1465" i="5"/>
  <c r="R2005" i="5"/>
  <c r="S203" i="5"/>
  <c r="G605" i="5"/>
  <c r="I1148" i="5"/>
  <c r="S636" i="5"/>
  <c r="S388" i="5"/>
  <c r="G261" i="5"/>
  <c r="G470" i="5"/>
  <c r="R428" i="5"/>
  <c r="S275" i="5"/>
  <c r="R841" i="5"/>
  <c r="H2005" i="5"/>
  <c r="S835" i="5"/>
  <c r="R534" i="5"/>
  <c r="F734" i="5"/>
  <c r="H428" i="5"/>
  <c r="G1081" i="5"/>
  <c r="I841" i="5"/>
  <c r="S96" i="5"/>
  <c r="S442" i="5"/>
  <c r="I1861" i="5"/>
  <c r="F1917" i="5"/>
  <c r="H1861" i="5"/>
  <c r="I89" i="5"/>
  <c r="H750" i="5"/>
  <c r="S1162" i="5"/>
  <c r="S815" i="5"/>
  <c r="S880" i="5"/>
  <c r="S198" i="5"/>
  <c r="G428" i="5"/>
  <c r="J841" i="5"/>
  <c r="R1917" i="5"/>
  <c r="S476" i="5"/>
  <c r="S768" i="5"/>
  <c r="S970" i="5"/>
  <c r="S1212" i="5"/>
  <c r="S509" i="5"/>
  <c r="S1155" i="5"/>
  <c r="S274" i="5"/>
  <c r="S336" i="5"/>
  <c r="R409" i="5"/>
  <c r="S611" i="5"/>
  <c r="S728" i="5"/>
  <c r="S924" i="5"/>
  <c r="S1014" i="5"/>
  <c r="S1239" i="5"/>
  <c r="S1311" i="5"/>
  <c r="S1334" i="5"/>
  <c r="S1382" i="5"/>
  <c r="S1404" i="5"/>
  <c r="S1432" i="5"/>
  <c r="S1462" i="5"/>
  <c r="S1470" i="5"/>
  <c r="S1486" i="5"/>
  <c r="H1501" i="5"/>
  <c r="G1501" i="5"/>
  <c r="S1514" i="5"/>
  <c r="S1527" i="5"/>
  <c r="I1533" i="5"/>
  <c r="R1533" i="5"/>
  <c r="F1533" i="5"/>
  <c r="G1533" i="5"/>
  <c r="S1546" i="5"/>
  <c r="S1559" i="5"/>
  <c r="R1565" i="5"/>
  <c r="I1565" i="5"/>
  <c r="F1565" i="5"/>
  <c r="S1591" i="5"/>
  <c r="S1610" i="5"/>
  <c r="S1623" i="5"/>
  <c r="F1661" i="5"/>
  <c r="I1661" i="5"/>
  <c r="S1668" i="5"/>
  <c r="S1674" i="5"/>
  <c r="S1687" i="5"/>
  <c r="S1700" i="5"/>
  <c r="R1709" i="5"/>
  <c r="I1709" i="5"/>
  <c r="F1709" i="5"/>
  <c r="S1715" i="5"/>
  <c r="S1720" i="5"/>
  <c r="F1742" i="5"/>
  <c r="G1742" i="5"/>
  <c r="J1742" i="5"/>
  <c r="S1748" i="5"/>
  <c r="S1766" i="5"/>
  <c r="F1777" i="5"/>
  <c r="S1783" i="5"/>
  <c r="J1789" i="5"/>
  <c r="I1789" i="5"/>
  <c r="S1796" i="5"/>
  <c r="G1801" i="5"/>
  <c r="H1801" i="5"/>
  <c r="G1806" i="5"/>
  <c r="S1812" i="5"/>
  <c r="F1817" i="5"/>
  <c r="S1829" i="5"/>
  <c r="J1841" i="5"/>
  <c r="I1841" i="5"/>
  <c r="S1847" i="5"/>
  <c r="S1858" i="5"/>
  <c r="H1865" i="5"/>
  <c r="I1865" i="5"/>
  <c r="J1865" i="5"/>
  <c r="F1865" i="5"/>
  <c r="G1865" i="5"/>
  <c r="S1878" i="5"/>
  <c r="H1889" i="5"/>
  <c r="I1894" i="5"/>
  <c r="H1894" i="5"/>
  <c r="G1894" i="5"/>
  <c r="S1900" i="5"/>
  <c r="H1905" i="5"/>
  <c r="I1905" i="5"/>
  <c r="S1925" i="5"/>
  <c r="S1942" i="5"/>
  <c r="S1949" i="5"/>
  <c r="S1956" i="5"/>
  <c r="S1974" i="5"/>
  <c r="S1980" i="5"/>
  <c r="R1993" i="5"/>
  <c r="G1993" i="5"/>
  <c r="I1993" i="5"/>
  <c r="H1993" i="5"/>
  <c r="S2000" i="5"/>
  <c r="S2058" i="5"/>
  <c r="J2069" i="5"/>
  <c r="I2069" i="5"/>
  <c r="H2069" i="5"/>
  <c r="F2069" i="5"/>
  <c r="R2069" i="5"/>
  <c r="S2077" i="5"/>
  <c r="S2083" i="5"/>
  <c r="G197" i="5"/>
  <c r="F197" i="5"/>
  <c r="F441" i="5"/>
  <c r="S483" i="5"/>
  <c r="I501" i="5"/>
  <c r="H501" i="5"/>
  <c r="S860" i="5"/>
  <c r="S1175" i="5"/>
  <c r="S1288" i="5"/>
  <c r="G1366" i="5"/>
  <c r="I1366" i="5"/>
  <c r="S2011" i="5"/>
  <c r="S528" i="5"/>
  <c r="G2302" i="5"/>
  <c r="S286" i="5"/>
  <c r="F1806" i="5"/>
  <c r="G1033" i="5"/>
  <c r="R1725" i="5"/>
  <c r="F373" i="5"/>
  <c r="H165" i="5"/>
  <c r="I1801" i="5"/>
  <c r="F1789" i="5"/>
  <c r="F1725" i="5"/>
  <c r="I2302" i="5"/>
  <c r="S267" i="5"/>
  <c r="S576" i="5"/>
  <c r="H646" i="5"/>
  <c r="H1597" i="5"/>
  <c r="I1597" i="5"/>
  <c r="F1597" i="5"/>
  <c r="G1597" i="5"/>
  <c r="R321" i="5"/>
  <c r="I1806" i="5"/>
  <c r="F1654" i="5"/>
  <c r="I101" i="5"/>
  <c r="F2044" i="5"/>
  <c r="J2044" i="5"/>
  <c r="S1772" i="5"/>
  <c r="J1725" i="5"/>
  <c r="R1894" i="5"/>
  <c r="G1172" i="5"/>
  <c r="F1172" i="5"/>
  <c r="G581" i="5"/>
  <c r="S248" i="5"/>
  <c r="G969" i="5"/>
  <c r="H2030" i="5"/>
  <c r="R1865" i="5"/>
  <c r="F773" i="5"/>
  <c r="F969" i="5"/>
  <c r="J1565" i="5"/>
  <c r="S1122" i="5"/>
  <c r="J1597" i="5"/>
  <c r="R1629" i="5"/>
  <c r="G1905" i="5"/>
  <c r="S1967" i="5"/>
  <c r="S1294" i="5"/>
  <c r="G750" i="5"/>
  <c r="F750" i="5"/>
  <c r="G886" i="5"/>
  <c r="J886" i="5"/>
  <c r="F886" i="5"/>
  <c r="G132" i="5"/>
  <c r="R132" i="5"/>
  <c r="R46" i="5"/>
  <c r="R844" i="5"/>
  <c r="H844" i="5"/>
  <c r="R101" i="5"/>
  <c r="F101" i="5"/>
  <c r="S208" i="5"/>
  <c r="S1604" i="5"/>
  <c r="J2030" i="5"/>
  <c r="G1565" i="5"/>
  <c r="J1501" i="5"/>
  <c r="F1361" i="5"/>
  <c r="R1597" i="5"/>
  <c r="S1986" i="5"/>
  <c r="R1501" i="5"/>
  <c r="F1905" i="5"/>
  <c r="G1281" i="5"/>
  <c r="J1185" i="5"/>
  <c r="I1185" i="5"/>
  <c r="J1629" i="5"/>
  <c r="H373" i="5"/>
  <c r="F2030" i="5"/>
  <c r="G897" i="5"/>
  <c r="R773" i="5"/>
  <c r="F1501" i="5"/>
  <c r="I646" i="5"/>
  <c r="H2417" i="5"/>
  <c r="R2417" i="5"/>
  <c r="S1930" i="5"/>
  <c r="J1993" i="5"/>
  <c r="S1323" i="5"/>
  <c r="G2030" i="5"/>
  <c r="H441" i="5"/>
  <c r="J501" i="5"/>
  <c r="S699" i="5"/>
  <c r="G646" i="5"/>
  <c r="J1801" i="5"/>
  <c r="S1540" i="5"/>
  <c r="S2005" i="5"/>
  <c r="S1655" i="5"/>
  <c r="I1777" i="5"/>
  <c r="S1836" i="5"/>
  <c r="J1889" i="5"/>
  <c r="S1872" i="5"/>
  <c r="S677" i="5"/>
  <c r="R188" i="5"/>
  <c r="J838" i="5"/>
  <c r="F385" i="5"/>
  <c r="F1149" i="5"/>
  <c r="R901" i="5"/>
  <c r="G1997" i="5"/>
  <c r="R148" i="5"/>
  <c r="G529" i="5"/>
  <c r="J529" i="5"/>
  <c r="H457" i="5"/>
  <c r="F1997" i="5"/>
  <c r="I838" i="5"/>
  <c r="H846" i="5"/>
  <c r="G457" i="5"/>
  <c r="H625" i="5"/>
  <c r="G901" i="5"/>
  <c r="R1997" i="5"/>
  <c r="R37" i="5"/>
  <c r="R332" i="5"/>
  <c r="S204" i="5"/>
  <c r="H838" i="5"/>
  <c r="J437" i="5"/>
  <c r="J901" i="5"/>
  <c r="I1149" i="5"/>
  <c r="R846" i="5"/>
  <c r="J569" i="5"/>
  <c r="H497" i="5"/>
  <c r="F2173" i="5"/>
  <c r="I1548" i="5"/>
  <c r="F1233" i="5"/>
  <c r="J942" i="5"/>
  <c r="R437" i="5"/>
  <c r="J641" i="5"/>
  <c r="H437" i="5"/>
  <c r="J2013" i="5"/>
  <c r="H641" i="5"/>
  <c r="I673" i="5"/>
  <c r="F2013" i="5"/>
  <c r="G1917" i="5"/>
  <c r="F2237" i="5"/>
  <c r="G869" i="5"/>
  <c r="R869" i="5"/>
  <c r="G333" i="5"/>
  <c r="G249" i="5"/>
  <c r="I249" i="5"/>
  <c r="H249" i="5"/>
  <c r="H133" i="5"/>
  <c r="I133" i="5"/>
  <c r="H213" i="5"/>
  <c r="S342" i="5"/>
  <c r="I353" i="5"/>
  <c r="H353" i="5"/>
  <c r="S394" i="5"/>
  <c r="J421" i="5"/>
  <c r="H421" i="5"/>
  <c r="S434" i="5"/>
  <c r="S475" i="5"/>
  <c r="S535" i="5"/>
  <c r="S622" i="5"/>
  <c r="S670" i="5"/>
  <c r="S767" i="5"/>
  <c r="S787" i="5"/>
  <c r="H820" i="5"/>
  <c r="S866" i="5"/>
  <c r="S879" i="5"/>
  <c r="F897" i="5"/>
  <c r="R897" i="5"/>
  <c r="S957" i="5"/>
  <c r="H969" i="5"/>
  <c r="R969" i="5"/>
  <c r="S995" i="5"/>
  <c r="F1001" i="5"/>
  <c r="S1021" i="5"/>
  <c r="F1070" i="5"/>
  <c r="J1070" i="5"/>
  <c r="R1086" i="5"/>
  <c r="F1086" i="5"/>
  <c r="H1086" i="5"/>
  <c r="S1092" i="5"/>
  <c r="I1117" i="5"/>
  <c r="R1117" i="5"/>
  <c r="F1117" i="5"/>
  <c r="G1117" i="5"/>
  <c r="S1127" i="5"/>
  <c r="S1148" i="5"/>
  <c r="S1168" i="5"/>
  <c r="S1190" i="5"/>
  <c r="S1232" i="5"/>
  <c r="S1270" i="5"/>
  <c r="J478" i="5"/>
  <c r="F422" i="5"/>
  <c r="I422" i="5"/>
  <c r="I358" i="5"/>
  <c r="I294" i="5"/>
  <c r="G294" i="5"/>
  <c r="G230" i="5"/>
  <c r="F230" i="5"/>
  <c r="R1369" i="5"/>
  <c r="R364" i="5"/>
  <c r="G409" i="5"/>
  <c r="R501" i="5"/>
  <c r="R646" i="5"/>
  <c r="R441" i="5"/>
  <c r="S387" i="5"/>
  <c r="H197" i="5"/>
  <c r="I409" i="5"/>
  <c r="G421" i="5"/>
  <c r="S468" i="5"/>
  <c r="F260" i="5"/>
  <c r="R294" i="5"/>
  <c r="F364" i="5"/>
  <c r="F646" i="5"/>
  <c r="J441" i="5"/>
  <c r="I321" i="5"/>
  <c r="H409" i="5"/>
  <c r="R421" i="5"/>
  <c r="S963" i="5"/>
  <c r="I260" i="5"/>
  <c r="I478" i="5"/>
  <c r="H1676" i="5"/>
  <c r="F249" i="5"/>
  <c r="I333" i="5"/>
  <c r="H1054" i="5"/>
  <c r="R1054" i="5"/>
  <c r="I969" i="5"/>
  <c r="H301" i="5"/>
  <c r="S178" i="5"/>
  <c r="S254" i="5"/>
  <c r="H773" i="5"/>
  <c r="J773" i="5"/>
  <c r="J409" i="5"/>
  <c r="F501" i="5"/>
  <c r="I364" i="5"/>
  <c r="I441" i="5"/>
  <c r="J646" i="5"/>
  <c r="G441" i="5"/>
  <c r="H321" i="5"/>
  <c r="I165" i="5"/>
  <c r="R422" i="5"/>
  <c r="S854" i="5"/>
  <c r="S693" i="5"/>
  <c r="S605" i="5"/>
  <c r="G260" i="5"/>
  <c r="S1040" i="5"/>
  <c r="G478" i="5"/>
  <c r="H478" i="5"/>
  <c r="F1676" i="5"/>
  <c r="R249" i="5"/>
  <c r="J777" i="5"/>
  <c r="H333" i="5"/>
  <c r="I190" i="5"/>
  <c r="H126" i="5"/>
  <c r="H2021" i="5"/>
  <c r="F2021" i="5"/>
  <c r="R2021" i="5"/>
  <c r="J1421" i="5"/>
  <c r="H1421" i="5"/>
  <c r="S454" i="5"/>
  <c r="S226" i="5"/>
  <c r="G321" i="5"/>
  <c r="R165" i="5"/>
  <c r="H422" i="5"/>
  <c r="G373" i="5"/>
  <c r="G501" i="5"/>
  <c r="G165" i="5"/>
  <c r="J1676" i="5"/>
  <c r="S848" i="5"/>
  <c r="S658" i="5"/>
  <c r="F358" i="5"/>
  <c r="R478" i="5"/>
  <c r="G422" i="5"/>
  <c r="F333" i="5"/>
  <c r="H1686" i="5"/>
  <c r="R1033" i="5"/>
  <c r="H897" i="5"/>
  <c r="R333" i="5"/>
  <c r="R1273" i="5"/>
  <c r="G1273" i="5"/>
  <c r="G1241" i="5"/>
  <c r="H1241" i="5"/>
  <c r="S1352" i="5"/>
  <c r="H788" i="5"/>
  <c r="R68" i="5"/>
  <c r="R108" i="5"/>
  <c r="F132" i="5"/>
  <c r="R172" i="5"/>
  <c r="H942" i="5"/>
  <c r="F110" i="5"/>
  <c r="H516" i="5"/>
  <c r="F1156" i="5"/>
  <c r="J1172" i="5"/>
  <c r="I761" i="5"/>
  <c r="H1661" i="5"/>
  <c r="S1912" i="5"/>
  <c r="S1731" i="5"/>
  <c r="I1629" i="5"/>
  <c r="H1565" i="5"/>
  <c r="S1823" i="5"/>
  <c r="S1357" i="5"/>
  <c r="J1366" i="5"/>
  <c r="S682" i="5"/>
  <c r="F108" i="5"/>
  <c r="F172" i="5"/>
  <c r="J814" i="5"/>
  <c r="H974" i="5"/>
  <c r="I110" i="5"/>
  <c r="H1172" i="5"/>
  <c r="F309" i="5"/>
  <c r="G1661" i="5"/>
  <c r="H1629" i="5"/>
  <c r="I1501" i="5"/>
  <c r="H1366" i="5"/>
  <c r="J172" i="5"/>
  <c r="H86" i="5"/>
  <c r="R1661" i="5"/>
  <c r="I1361" i="5"/>
  <c r="F284" i="5"/>
  <c r="R737" i="5"/>
  <c r="S507" i="5"/>
  <c r="J1020" i="5"/>
  <c r="I2269" i="5"/>
  <c r="G2021" i="5"/>
  <c r="R2038" i="5"/>
  <c r="G669" i="5"/>
  <c r="R2405" i="5"/>
  <c r="G701" i="5"/>
  <c r="J1518" i="5"/>
  <c r="J2053" i="5"/>
  <c r="R1269" i="5"/>
  <c r="H273" i="5"/>
  <c r="G625" i="5"/>
  <c r="R710" i="5"/>
  <c r="R701" i="5"/>
  <c r="J669" i="5"/>
  <c r="G2405" i="5"/>
  <c r="F1414" i="5"/>
  <c r="G1414" i="5"/>
  <c r="I733" i="5"/>
  <c r="I701" i="5"/>
  <c r="R1518" i="5"/>
  <c r="F590" i="5"/>
  <c r="J1205" i="5"/>
  <c r="F625" i="5"/>
  <c r="I2276" i="5"/>
  <c r="R669" i="5"/>
  <c r="G1582" i="5"/>
  <c r="F733" i="5"/>
  <c r="G1540" i="5"/>
  <c r="R1582" i="5"/>
  <c r="G1462" i="5"/>
  <c r="H701" i="5"/>
  <c r="I385" i="5"/>
  <c r="R2053" i="5"/>
  <c r="J590" i="5"/>
  <c r="J625" i="5"/>
  <c r="F2405" i="5"/>
  <c r="F2403" i="5"/>
  <c r="H2405" i="5"/>
  <c r="I1414" i="5"/>
  <c r="H630" i="5"/>
  <c r="R630" i="5"/>
  <c r="H2053" i="5"/>
  <c r="H1173" i="5"/>
  <c r="G220" i="5"/>
  <c r="R385" i="5"/>
  <c r="J1414" i="5"/>
  <c r="G806" i="5"/>
  <c r="I590" i="5"/>
  <c r="F1173" i="5"/>
  <c r="J1237" i="5"/>
  <c r="F701" i="5"/>
  <c r="J2029" i="5"/>
  <c r="G2038" i="5"/>
  <c r="J630" i="5"/>
  <c r="R590" i="5"/>
  <c r="I2334" i="5"/>
  <c r="R2334" i="5"/>
  <c r="G2334" i="5"/>
  <c r="J2334" i="5"/>
  <c r="F2334" i="5"/>
  <c r="H2334" i="5"/>
  <c r="S188" i="5"/>
  <c r="S210" i="5"/>
  <c r="S303" i="5"/>
  <c r="H356" i="5"/>
  <c r="I356" i="5"/>
  <c r="F356" i="5"/>
  <c r="G356" i="5"/>
  <c r="R356" i="5"/>
  <c r="S430" i="5"/>
  <c r="S492" i="5"/>
  <c r="S512" i="5"/>
  <c r="S555" i="5"/>
  <c r="S590" i="5"/>
  <c r="S608" i="5"/>
  <c r="S626" i="5"/>
  <c r="S667" i="5"/>
  <c r="S797" i="5"/>
  <c r="J985" i="5"/>
  <c r="F985" i="5"/>
  <c r="G985" i="5"/>
  <c r="S1024" i="5"/>
  <c r="I1049" i="5"/>
  <c r="G1049" i="5"/>
  <c r="J1049" i="5"/>
  <c r="F1049" i="5"/>
  <c r="S1279" i="5"/>
  <c r="S1390" i="5"/>
  <c r="S1407" i="5"/>
  <c r="S1436" i="5"/>
  <c r="S1466" i="5"/>
  <c r="J1517" i="5"/>
  <c r="I1517" i="5"/>
  <c r="S1562" i="5"/>
  <c r="F1645" i="5"/>
  <c r="H1645" i="5"/>
  <c r="F1717" i="5"/>
  <c r="R1717" i="5"/>
  <c r="H1717" i="5"/>
  <c r="G1825" i="5"/>
  <c r="F1825" i="5"/>
  <c r="R1825" i="5"/>
  <c r="H1825" i="5"/>
  <c r="F85" i="5"/>
  <c r="R2141" i="5"/>
  <c r="I2141" i="5"/>
  <c r="H2141" i="5"/>
  <c r="F2141" i="5"/>
  <c r="G117" i="5"/>
  <c r="I117" i="5"/>
  <c r="R117" i="5"/>
  <c r="H117" i="5"/>
  <c r="F181" i="5"/>
  <c r="R181" i="5"/>
  <c r="I181" i="5"/>
  <c r="S194" i="5"/>
  <c r="H289" i="5"/>
  <c r="F289" i="5"/>
  <c r="G289" i="5"/>
  <c r="I289" i="5"/>
  <c r="R289" i="5"/>
  <c r="F345" i="5"/>
  <c r="H345" i="5"/>
  <c r="I345" i="5"/>
  <c r="G345" i="5"/>
  <c r="S371" i="5"/>
  <c r="S398" i="5"/>
  <c r="J1302" i="5"/>
  <c r="I1302" i="5"/>
  <c r="S1429" i="5"/>
  <c r="S1458" i="5"/>
  <c r="S1524" i="5"/>
  <c r="S1556" i="5"/>
  <c r="S1620" i="5"/>
  <c r="S602" i="5"/>
  <c r="R65" i="5"/>
  <c r="I229" i="5"/>
  <c r="F229" i="5"/>
  <c r="H229" i="5"/>
  <c r="S270" i="5"/>
  <c r="S339" i="5"/>
  <c r="S364" i="5"/>
  <c r="S390" i="5"/>
  <c r="S418" i="5"/>
  <c r="S438" i="5"/>
  <c r="S458" i="5"/>
  <c r="G485" i="5"/>
  <c r="R485" i="5"/>
  <c r="H485" i="5"/>
  <c r="S632" i="5"/>
  <c r="S690" i="5"/>
  <c r="S725" i="5"/>
  <c r="S1062" i="5"/>
  <c r="R1078" i="5"/>
  <c r="G1150" i="5"/>
  <c r="I1150" i="5"/>
  <c r="S1179" i="5"/>
  <c r="S1450" i="5"/>
  <c r="S1498" i="5"/>
  <c r="S1626" i="5"/>
  <c r="F2453" i="5"/>
  <c r="R2453" i="5"/>
  <c r="J2453" i="5"/>
  <c r="G2453" i="5"/>
  <c r="I2453" i="5"/>
  <c r="H2257" i="5"/>
  <c r="R2257" i="5"/>
  <c r="F2257" i="5"/>
  <c r="G2257" i="5"/>
  <c r="J2257" i="5"/>
  <c r="I2257" i="5"/>
  <c r="S124" i="5"/>
  <c r="S223" i="5"/>
  <c r="H277" i="5"/>
  <c r="R277" i="5"/>
  <c r="F277" i="5"/>
  <c r="S296" i="5"/>
  <c r="S351" i="5"/>
  <c r="S406" i="5"/>
  <c r="S499" i="5"/>
  <c r="R549" i="5"/>
  <c r="F549" i="5"/>
  <c r="G549" i="5"/>
  <c r="I549" i="5"/>
  <c r="S661" i="5"/>
  <c r="S731" i="5"/>
  <c r="S764" i="5"/>
  <c r="S790" i="5"/>
  <c r="S824" i="5"/>
  <c r="S998" i="5"/>
  <c r="S1056" i="5"/>
  <c r="S1094" i="5"/>
  <c r="R1129" i="5"/>
  <c r="G1129" i="5"/>
  <c r="H1129" i="5"/>
  <c r="F1129" i="5"/>
  <c r="R1134" i="5"/>
  <c r="I1134" i="5"/>
  <c r="H1134" i="5"/>
  <c r="G1134" i="5"/>
  <c r="J1134" i="5"/>
  <c r="G1214" i="5"/>
  <c r="H1214" i="5"/>
  <c r="I1214" i="5"/>
  <c r="J1214" i="5"/>
  <c r="G1374" i="5"/>
  <c r="I1374" i="5"/>
  <c r="F1374" i="5"/>
  <c r="I1549" i="5"/>
  <c r="R1549" i="5"/>
  <c r="S1588" i="5"/>
  <c r="S1639" i="5"/>
  <c r="S1684" i="5"/>
  <c r="H1780" i="5"/>
  <c r="G1780" i="5"/>
  <c r="S1798" i="5"/>
  <c r="R345" i="5"/>
  <c r="F117" i="5"/>
  <c r="R717" i="5"/>
  <c r="G685" i="5"/>
  <c r="J804" i="5"/>
  <c r="I804" i="5"/>
  <c r="H804" i="5"/>
  <c r="G804" i="5"/>
  <c r="R804" i="5"/>
  <c r="S909" i="5"/>
  <c r="S960" i="5"/>
  <c r="S992" i="5"/>
  <c r="H1017" i="5"/>
  <c r="I1017" i="5"/>
  <c r="F1017" i="5"/>
  <c r="J1017" i="5"/>
  <c r="G1017" i="5"/>
  <c r="R1017" i="5"/>
  <c r="J1068" i="5"/>
  <c r="F1068" i="5"/>
  <c r="H1068" i="5"/>
  <c r="I1068" i="5"/>
  <c r="S1207" i="5"/>
  <c r="S1474" i="5"/>
  <c r="S1855" i="5"/>
  <c r="F1933" i="5"/>
  <c r="G1933" i="5"/>
  <c r="I1933" i="5"/>
  <c r="S2438" i="5"/>
  <c r="F2317" i="5"/>
  <c r="R2317" i="5"/>
  <c r="I2410" i="5"/>
  <c r="G2115" i="5"/>
  <c r="F514" i="5"/>
  <c r="H514" i="5"/>
  <c r="H1450" i="5"/>
  <c r="J671" i="5"/>
  <c r="G2003" i="5"/>
  <c r="J1595" i="5"/>
  <c r="F986" i="5"/>
  <c r="G418" i="5"/>
  <c r="I2317" i="5"/>
  <c r="F1450" i="5"/>
  <c r="F171" i="5"/>
  <c r="I263" i="5"/>
  <c r="H458" i="5"/>
  <c r="H171" i="5"/>
  <c r="J2274" i="5"/>
  <c r="H2273" i="5"/>
  <c r="I626" i="5"/>
  <c r="R813" i="5"/>
  <c r="I2084" i="5"/>
  <c r="G2173" i="5"/>
  <c r="H2173" i="5"/>
  <c r="J2173" i="5"/>
  <c r="I2173" i="5"/>
  <c r="G2142" i="5"/>
  <c r="I2142" i="5"/>
  <c r="H2142" i="5"/>
  <c r="H2121" i="5"/>
  <c r="F2121" i="5"/>
  <c r="I986" i="5"/>
  <c r="J986" i="5"/>
  <c r="G1450" i="5"/>
  <c r="H1034" i="5"/>
  <c r="S2430" i="5"/>
  <c r="G2084" i="5"/>
  <c r="G458" i="5"/>
  <c r="I458" i="5"/>
  <c r="J626" i="5"/>
  <c r="R171" i="5"/>
  <c r="H2274" i="5"/>
  <c r="F2273" i="5"/>
  <c r="R1883" i="5"/>
  <c r="R626" i="5"/>
  <c r="J922" i="5"/>
  <c r="G2454" i="5"/>
  <c r="H1883" i="5"/>
  <c r="S999" i="5"/>
  <c r="G180" i="5"/>
  <c r="R180" i="5"/>
  <c r="G158" i="5"/>
  <c r="F158" i="5"/>
  <c r="R158" i="5"/>
  <c r="G116" i="5"/>
  <c r="R116" i="5"/>
  <c r="H116" i="5"/>
  <c r="G2261" i="5"/>
  <c r="R2261" i="5"/>
  <c r="R2387" i="5"/>
  <c r="G1883" i="5"/>
  <c r="F381" i="5"/>
  <c r="F2061" i="5"/>
  <c r="G2061" i="5"/>
  <c r="S182" i="5"/>
  <c r="S195" i="5"/>
  <c r="S224" i="5"/>
  <c r="S237" i="5"/>
  <c r="S245" i="5"/>
  <c r="S284" i="5"/>
  <c r="S304" i="5"/>
  <c r="S312" i="5"/>
  <c r="S352" i="5"/>
  <c r="S357" i="5"/>
  <c r="G425" i="5"/>
  <c r="I425" i="5"/>
  <c r="S431" i="5"/>
  <c r="S480" i="5"/>
  <c r="S580" i="5"/>
  <c r="G585" i="5"/>
  <c r="R585" i="5"/>
  <c r="S656" i="5"/>
  <c r="S679" i="5"/>
  <c r="S798" i="5"/>
  <c r="S935" i="5"/>
  <c r="F973" i="5"/>
  <c r="G973" i="5"/>
  <c r="J973" i="5"/>
  <c r="I973" i="5"/>
  <c r="S986" i="5"/>
  <c r="S1031" i="5"/>
  <c r="J1037" i="5"/>
  <c r="G1037" i="5"/>
  <c r="S1044" i="5"/>
  <c r="S1079" i="5"/>
  <c r="G1110" i="5"/>
  <c r="R1110" i="5"/>
  <c r="H1110" i="5"/>
  <c r="F1125" i="5"/>
  <c r="J1140" i="5"/>
  <c r="I1140" i="5"/>
  <c r="G1140" i="5"/>
  <c r="S1151" i="5"/>
  <c r="R1158" i="5"/>
  <c r="G1158" i="5"/>
  <c r="S1237" i="5"/>
  <c r="S1303" i="5"/>
  <c r="S1315" i="5"/>
  <c r="J1326" i="5"/>
  <c r="G1326" i="5"/>
  <c r="R1326" i="5"/>
  <c r="S1350" i="5"/>
  <c r="H1390" i="5"/>
  <c r="J1390" i="5"/>
  <c r="R1390" i="5"/>
  <c r="S1451" i="5"/>
  <c r="F1849" i="5"/>
  <c r="I1849" i="5"/>
  <c r="S2159" i="5"/>
  <c r="S2228" i="5"/>
  <c r="S2414" i="5"/>
  <c r="H1859" i="5"/>
  <c r="H2247" i="5"/>
  <c r="S2366" i="5"/>
  <c r="J2317" i="5"/>
  <c r="F1034" i="5"/>
  <c r="R1859" i="5"/>
  <c r="G111" i="5"/>
  <c r="H626" i="5"/>
  <c r="R2273" i="5"/>
  <c r="H1259" i="5"/>
  <c r="S230" i="5"/>
  <c r="I571" i="5"/>
  <c r="S2061" i="5"/>
  <c r="J2262" i="5"/>
  <c r="H917" i="5"/>
  <c r="H809" i="5"/>
  <c r="F809" i="5"/>
  <c r="G481" i="5"/>
  <c r="H481" i="5"/>
  <c r="R481" i="5"/>
  <c r="J481" i="5"/>
  <c r="G297" i="5"/>
  <c r="H297" i="5"/>
  <c r="H337" i="5"/>
  <c r="R337" i="5"/>
  <c r="H2365" i="5"/>
  <c r="F2365" i="5"/>
  <c r="R2365" i="5"/>
  <c r="J2365" i="5"/>
  <c r="G2365" i="5"/>
  <c r="S2100" i="5"/>
  <c r="S2311" i="5"/>
  <c r="S2374" i="5"/>
  <c r="S2406" i="5"/>
  <c r="R226" i="5"/>
  <c r="S2478" i="5"/>
  <c r="F626" i="5"/>
  <c r="J1034" i="5"/>
  <c r="I1883" i="5"/>
  <c r="H2349" i="5"/>
  <c r="J2349" i="5"/>
  <c r="J2273" i="5"/>
  <c r="H2372" i="5"/>
  <c r="H1006" i="5"/>
  <c r="I1006" i="5"/>
  <c r="R1006" i="5"/>
  <c r="F964" i="5"/>
  <c r="R964" i="5"/>
  <c r="H964" i="5"/>
  <c r="I510" i="5"/>
  <c r="G1693" i="5"/>
  <c r="H1758" i="5"/>
  <c r="F1758" i="5"/>
  <c r="S2221" i="5"/>
  <c r="H2387" i="5"/>
  <c r="G2387" i="5"/>
  <c r="G2317" i="5"/>
  <c r="G514" i="5"/>
  <c r="H1849" i="5"/>
  <c r="S2152" i="5"/>
  <c r="R458" i="5"/>
  <c r="J2387" i="5"/>
  <c r="G1259" i="5"/>
  <c r="G1859" i="5"/>
  <c r="F1421" i="5"/>
  <c r="R1421" i="5"/>
  <c r="H393" i="5"/>
  <c r="G393" i="5"/>
  <c r="I2003" i="5"/>
  <c r="H2003" i="5"/>
  <c r="R1450" i="5"/>
  <c r="I1450" i="5"/>
  <c r="F739" i="5"/>
  <c r="H739" i="5"/>
  <c r="I739" i="5"/>
  <c r="R418" i="5"/>
  <c r="I418" i="5"/>
  <c r="H418" i="5"/>
  <c r="F418" i="5"/>
  <c r="I2273" i="5"/>
  <c r="H2029" i="5"/>
  <c r="I2029" i="5"/>
  <c r="G2029" i="5"/>
  <c r="R2029" i="5"/>
  <c r="G2053" i="5"/>
  <c r="F2053" i="5"/>
  <c r="H1652" i="5"/>
  <c r="J721" i="5"/>
  <c r="G2403" i="5"/>
  <c r="I988" i="5"/>
  <c r="F270" i="5"/>
  <c r="J1606" i="5"/>
  <c r="R689" i="5"/>
  <c r="I926" i="5"/>
  <c r="J689" i="5"/>
  <c r="H270" i="5"/>
  <c r="J2403" i="5"/>
  <c r="R2350" i="5"/>
  <c r="H2350" i="5"/>
  <c r="F1652" i="5"/>
  <c r="G332" i="5"/>
  <c r="H689" i="5"/>
  <c r="H988" i="5"/>
  <c r="I270" i="5"/>
  <c r="R1542" i="5"/>
  <c r="R926" i="5"/>
  <c r="G689" i="5"/>
  <c r="I1652" i="5"/>
  <c r="H926" i="5"/>
  <c r="I398" i="5"/>
  <c r="F932" i="5"/>
  <c r="G926" i="5"/>
  <c r="F689" i="5"/>
  <c r="I1449" i="5"/>
  <c r="J988" i="5"/>
  <c r="F1030" i="5"/>
  <c r="J2397" i="5"/>
  <c r="I2350" i="5"/>
  <c r="H1542" i="5"/>
  <c r="J657" i="5"/>
  <c r="F988" i="5"/>
  <c r="F1542" i="5"/>
  <c r="H614" i="5"/>
  <c r="J1253" i="5"/>
  <c r="J926" i="5"/>
  <c r="G1542" i="5"/>
  <c r="H574" i="5"/>
  <c r="R2177" i="5"/>
  <c r="H1284" i="5"/>
  <c r="F1548" i="5"/>
  <c r="F2161" i="5"/>
  <c r="H2177" i="5"/>
  <c r="G932" i="5"/>
  <c r="I1612" i="5"/>
  <c r="R1093" i="5"/>
  <c r="R254" i="5"/>
  <c r="G254" i="5"/>
  <c r="S302" i="5"/>
  <c r="G2046" i="5"/>
  <c r="F2046" i="5"/>
  <c r="I2046" i="5"/>
  <c r="R2470" i="5"/>
  <c r="F389" i="5"/>
  <c r="F1309" i="5"/>
  <c r="I750" i="5"/>
  <c r="I1209" i="5"/>
  <c r="G1449" i="5"/>
  <c r="H2261" i="5"/>
  <c r="R2161" i="5"/>
  <c r="F2142" i="5"/>
  <c r="H1646" i="5"/>
  <c r="G1245" i="5"/>
  <c r="F1646" i="5"/>
  <c r="H1612" i="5"/>
  <c r="F1449" i="5"/>
  <c r="H2161" i="5"/>
  <c r="G1884" i="5"/>
  <c r="F1884" i="5"/>
  <c r="I1453" i="5"/>
  <c r="J1646" i="5"/>
  <c r="F1790" i="5"/>
  <c r="R1449" i="5"/>
  <c r="I2177" i="5"/>
  <c r="H1790" i="5"/>
  <c r="F254" i="5"/>
  <c r="R1590" i="5"/>
  <c r="G2397" i="5"/>
  <c r="H1277" i="5"/>
  <c r="G2356" i="5"/>
  <c r="I1790" i="5"/>
  <c r="J1486" i="5"/>
  <c r="H1449" i="5"/>
  <c r="R1884" i="5"/>
  <c r="J1884" i="5"/>
  <c r="J1590" i="5"/>
  <c r="F2397" i="5"/>
  <c r="I1646" i="5"/>
  <c r="H254" i="5"/>
  <c r="R2397" i="5"/>
  <c r="G1548" i="5"/>
  <c r="G1526" i="5"/>
  <c r="J1790" i="5"/>
  <c r="R838" i="5"/>
  <c r="J750" i="5"/>
  <c r="R444" i="5"/>
  <c r="G2177" i="5"/>
  <c r="F2261" i="5"/>
  <c r="F481" i="5"/>
  <c r="J2161" i="5"/>
  <c r="J2177" i="5"/>
  <c r="I1884" i="5"/>
  <c r="R1548" i="5"/>
  <c r="I1590" i="5"/>
  <c r="H1590" i="5"/>
  <c r="J1526" i="5"/>
  <c r="I2161" i="5"/>
  <c r="G829" i="5"/>
  <c r="H829" i="5"/>
  <c r="J1225" i="5"/>
  <c r="H101" i="5"/>
  <c r="R260" i="5"/>
  <c r="H558" i="5"/>
  <c r="G753" i="5"/>
  <c r="H753" i="5"/>
  <c r="I753" i="5"/>
  <c r="F753" i="5"/>
  <c r="G2141" i="5"/>
  <c r="J2141" i="5"/>
  <c r="I1814" i="5"/>
  <c r="I1686" i="5"/>
  <c r="R1686" i="5"/>
  <c r="R862" i="5"/>
  <c r="J862" i="5"/>
  <c r="I1441" i="5"/>
  <c r="J1441" i="5"/>
  <c r="R1441" i="5"/>
  <c r="F1441" i="5"/>
  <c r="H1441" i="5"/>
  <c r="R473" i="5"/>
  <c r="H261" i="5"/>
  <c r="J2353" i="5"/>
  <c r="H2353" i="5"/>
  <c r="I2353" i="5"/>
  <c r="G2353" i="5"/>
  <c r="F2353" i="5"/>
  <c r="R2185" i="5"/>
  <c r="J2185" i="5"/>
  <c r="F2185" i="5"/>
  <c r="I453" i="5"/>
  <c r="R558" i="5"/>
  <c r="J1485" i="5"/>
  <c r="G101" i="5"/>
  <c r="F213" i="5"/>
  <c r="I1876" i="5"/>
  <c r="G148" i="5"/>
  <c r="F148" i="5"/>
  <c r="H148" i="5"/>
  <c r="G84" i="5"/>
  <c r="F84" i="5"/>
  <c r="R84" i="5"/>
  <c r="H84" i="5"/>
  <c r="R2420" i="5"/>
  <c r="G2420" i="5"/>
  <c r="F2165" i="5"/>
  <c r="G2165" i="5"/>
  <c r="I788" i="5"/>
  <c r="J788" i="5"/>
  <c r="R845" i="5"/>
  <c r="H845" i="5"/>
  <c r="J845" i="5"/>
  <c r="G845" i="5"/>
  <c r="F845" i="5"/>
  <c r="G1156" i="5"/>
  <c r="I1156" i="5"/>
  <c r="H1156" i="5"/>
  <c r="J1156" i="5"/>
  <c r="H1004" i="5"/>
  <c r="R1004" i="5"/>
  <c r="H1161" i="5"/>
  <c r="H1814" i="5"/>
  <c r="H1485" i="5"/>
  <c r="G902" i="5"/>
  <c r="R902" i="5"/>
  <c r="I844" i="5"/>
  <c r="G844" i="5"/>
  <c r="F844" i="5"/>
  <c r="J844" i="5"/>
  <c r="I221" i="5"/>
  <c r="H221" i="5"/>
  <c r="R221" i="5"/>
  <c r="F221" i="5"/>
  <c r="F1004" i="5"/>
  <c r="G412" i="5"/>
  <c r="J412" i="5"/>
  <c r="I412" i="5"/>
  <c r="F412" i="5"/>
  <c r="H412" i="5"/>
  <c r="G2225" i="5"/>
  <c r="R2225" i="5"/>
  <c r="I2089" i="5"/>
  <c r="F2089" i="5"/>
  <c r="G1876" i="5"/>
  <c r="J1876" i="5"/>
  <c r="H1876" i="5"/>
  <c r="H2228" i="5"/>
  <c r="G2228" i="5"/>
  <c r="G1837" i="5"/>
  <c r="I1837" i="5"/>
  <c r="R1837" i="5"/>
  <c r="H1837" i="5"/>
  <c r="H1196" i="5"/>
  <c r="F1196" i="5"/>
  <c r="I1196" i="5"/>
  <c r="R1196" i="5"/>
  <c r="G1196" i="5"/>
  <c r="I1101" i="5"/>
  <c r="R1101" i="5"/>
  <c r="G1004" i="5"/>
  <c r="J1814" i="5"/>
  <c r="H1046" i="5"/>
  <c r="F1161" i="5"/>
  <c r="G1814" i="5"/>
  <c r="G1485" i="5"/>
  <c r="R353" i="5"/>
  <c r="F421" i="5"/>
  <c r="J1196" i="5"/>
  <c r="J1492" i="5"/>
  <c r="I332" i="5"/>
  <c r="H721" i="5"/>
  <c r="I721" i="5"/>
  <c r="F982" i="5"/>
  <c r="J1837" i="5"/>
  <c r="I390" i="5"/>
  <c r="J390" i="5"/>
  <c r="F390" i="5"/>
  <c r="G390" i="5"/>
  <c r="J1086" i="5"/>
  <c r="I1001" i="5"/>
  <c r="F820" i="5"/>
  <c r="S885" i="5"/>
  <c r="F1629" i="5"/>
  <c r="J1001" i="5"/>
  <c r="S1454" i="5"/>
  <c r="G1086" i="5"/>
  <c r="S1154" i="5"/>
  <c r="G710" i="5"/>
  <c r="I820" i="5"/>
  <c r="H1001" i="5"/>
  <c r="J820" i="5"/>
  <c r="S781" i="5"/>
  <c r="G1065" i="5"/>
  <c r="R1366" i="5"/>
  <c r="S1282" i="5"/>
  <c r="S1218" i="5"/>
  <c r="S1387" i="5"/>
  <c r="H1070" i="5"/>
  <c r="S1264" i="5"/>
  <c r="S1204" i="5"/>
  <c r="S989" i="5"/>
  <c r="G593" i="5"/>
  <c r="S2018" i="5"/>
  <c r="S1578" i="5"/>
  <c r="S1142" i="5"/>
  <c r="F1894" i="5"/>
  <c r="S1508" i="5"/>
  <c r="G1070" i="5"/>
  <c r="J1361" i="5"/>
  <c r="S1411" i="5"/>
  <c r="R1070" i="5"/>
  <c r="I1033" i="5"/>
  <c r="S1053" i="5"/>
  <c r="I710" i="5"/>
  <c r="F521" i="5"/>
  <c r="J1894" i="5"/>
  <c r="R1361" i="5"/>
  <c r="S1439" i="5"/>
  <c r="S1317" i="5"/>
  <c r="S1197" i="5"/>
  <c r="I1065" i="5"/>
  <c r="H1033" i="5"/>
  <c r="J1661" i="5"/>
  <c r="F1366" i="5"/>
  <c r="S1636" i="5"/>
  <c r="R1841" i="5"/>
  <c r="S1341" i="5"/>
  <c r="R1001" i="5"/>
  <c r="G1841" i="5"/>
  <c r="R1065" i="5"/>
  <c r="J897" i="5"/>
  <c r="J2395" i="5"/>
  <c r="G2395" i="5"/>
  <c r="H1510" i="5"/>
  <c r="R972" i="5"/>
  <c r="J1209" i="5"/>
  <c r="R769" i="5"/>
  <c r="F523" i="5"/>
  <c r="S2437" i="5"/>
  <c r="J1036" i="5"/>
  <c r="J997" i="5"/>
  <c r="I124" i="5"/>
  <c r="F188" i="5"/>
  <c r="F902" i="5"/>
  <c r="G1305" i="5"/>
  <c r="H102" i="5"/>
  <c r="R166" i="5"/>
  <c r="F2473" i="5"/>
  <c r="I2165" i="5"/>
  <c r="G1574" i="5"/>
  <c r="J972" i="5"/>
  <c r="J1273" i="5"/>
  <c r="S1235" i="5"/>
  <c r="S1199" i="5"/>
  <c r="S1600" i="5"/>
  <c r="S631" i="5"/>
  <c r="F246" i="5"/>
  <c r="I2395" i="5"/>
  <c r="R246" i="5"/>
  <c r="G2417" i="5"/>
  <c r="H542" i="5"/>
  <c r="F1446" i="5"/>
  <c r="G1446" i="5"/>
  <c r="S2294" i="5"/>
  <c r="G1603" i="5"/>
  <c r="J902" i="5"/>
  <c r="R102" i="5"/>
  <c r="F166" i="5"/>
  <c r="J1241" i="5"/>
  <c r="R461" i="5"/>
  <c r="H2420" i="5"/>
  <c r="J2412" i="5"/>
  <c r="F1065" i="5"/>
  <c r="S918" i="5"/>
  <c r="J521" i="5"/>
  <c r="F1574" i="5"/>
  <c r="G374" i="5"/>
  <c r="R1466" i="5"/>
  <c r="H1254" i="5"/>
  <c r="I188" i="5"/>
  <c r="R1532" i="5"/>
  <c r="J1305" i="5"/>
  <c r="F972" i="5"/>
  <c r="G1493" i="5"/>
  <c r="I2236" i="5"/>
  <c r="H2357" i="5"/>
  <c r="G885" i="5"/>
  <c r="I2417" i="5"/>
  <c r="I1662" i="5"/>
  <c r="I1446" i="5"/>
  <c r="F2417" i="5"/>
  <c r="R1446" i="5"/>
  <c r="F1284" i="5"/>
  <c r="S1757" i="5"/>
  <c r="H2395" i="5"/>
  <c r="J1446" i="5"/>
  <c r="I1305" i="5"/>
  <c r="I1284" i="5"/>
  <c r="R1493" i="5"/>
  <c r="G1417" i="5"/>
  <c r="J2473" i="5"/>
  <c r="I1693" i="5"/>
  <c r="J1693" i="5"/>
  <c r="S944" i="5"/>
  <c r="H2422" i="5"/>
  <c r="I902" i="5"/>
  <c r="J494" i="5"/>
  <c r="H1493" i="5"/>
  <c r="J1417" i="5"/>
  <c r="I542" i="5"/>
  <c r="R1574" i="5"/>
  <c r="R542" i="5"/>
  <c r="H1446" i="5"/>
  <c r="H1701" i="5"/>
  <c r="R1284" i="5"/>
  <c r="I1036" i="5"/>
  <c r="J2417" i="5"/>
  <c r="I1574" i="5"/>
  <c r="H972" i="5"/>
  <c r="I972" i="5"/>
  <c r="J1093" i="5"/>
  <c r="F1358" i="5"/>
  <c r="G1284" i="5"/>
  <c r="F129" i="5"/>
  <c r="R124" i="5"/>
  <c r="H902" i="5"/>
  <c r="F1837" i="5"/>
  <c r="I1417" i="5"/>
  <c r="J542" i="5"/>
  <c r="G542" i="5"/>
  <c r="H246" i="5"/>
  <c r="J2282" i="5"/>
  <c r="F2357" i="5"/>
  <c r="R16" i="5"/>
  <c r="F124" i="5"/>
  <c r="F225" i="5"/>
  <c r="F2105" i="5"/>
  <c r="J2236" i="5"/>
  <c r="J2014" i="5"/>
  <c r="I2014" i="5"/>
  <c r="G2014" i="5"/>
  <c r="R309" i="5"/>
  <c r="G309" i="5"/>
  <c r="I309" i="5"/>
  <c r="J1212" i="5"/>
  <c r="I1212" i="5"/>
  <c r="R829" i="5"/>
  <c r="F829" i="5"/>
  <c r="I829" i="5"/>
  <c r="J829" i="5"/>
  <c r="F801" i="5"/>
  <c r="I801" i="5"/>
  <c r="G1204" i="5"/>
  <c r="R1204" i="5"/>
  <c r="I1204" i="5"/>
  <c r="R1220" i="5"/>
  <c r="I1220" i="5"/>
  <c r="F1220" i="5"/>
  <c r="G1220" i="5"/>
  <c r="H1220" i="5"/>
  <c r="J1333" i="5"/>
  <c r="G1333" i="5"/>
  <c r="H1393" i="5"/>
  <c r="I1393" i="5"/>
  <c r="R1393" i="5"/>
  <c r="F2172" i="5"/>
  <c r="I393" i="5"/>
  <c r="J393" i="5"/>
  <c r="R393" i="5"/>
  <c r="F393" i="5"/>
  <c r="R2346" i="5"/>
  <c r="F2346" i="5"/>
  <c r="J2346" i="5"/>
  <c r="F1492" i="5"/>
  <c r="H1492" i="5"/>
  <c r="I1492" i="5"/>
  <c r="R1492" i="5"/>
  <c r="G1492" i="5"/>
  <c r="I1321" i="5"/>
  <c r="R1321" i="5"/>
  <c r="H1289" i="5"/>
  <c r="I1289" i="5"/>
  <c r="H526" i="5"/>
  <c r="R526" i="5"/>
  <c r="J466" i="5"/>
  <c r="R466" i="5"/>
  <c r="R406" i="5"/>
  <c r="H406" i="5"/>
  <c r="I406" i="5"/>
  <c r="G406" i="5"/>
  <c r="I342" i="5"/>
  <c r="R342" i="5"/>
  <c r="I278" i="5"/>
  <c r="R278" i="5"/>
  <c r="G404" i="5"/>
  <c r="J404" i="5"/>
  <c r="I404" i="5"/>
  <c r="F404" i="5"/>
  <c r="H404" i="5"/>
  <c r="I244" i="5"/>
  <c r="H244" i="5"/>
  <c r="G244" i="5"/>
  <c r="F244" i="5"/>
  <c r="G934" i="5"/>
  <c r="I934" i="5"/>
  <c r="G790" i="5"/>
  <c r="J790" i="5"/>
  <c r="R790" i="5"/>
  <c r="I790" i="5"/>
  <c r="H790" i="5"/>
  <c r="I729" i="5"/>
  <c r="J729" i="5"/>
  <c r="F729" i="5"/>
  <c r="G729" i="5"/>
  <c r="I697" i="5"/>
  <c r="F697" i="5"/>
  <c r="R697" i="5"/>
  <c r="I665" i="5"/>
  <c r="G665" i="5"/>
  <c r="J665" i="5"/>
  <c r="F665" i="5"/>
  <c r="R665" i="5"/>
  <c r="R2419" i="5"/>
  <c r="G2419" i="5"/>
  <c r="F1189" i="5"/>
  <c r="H1189" i="5"/>
  <c r="G566" i="5"/>
  <c r="R566" i="5"/>
  <c r="J566" i="5"/>
  <c r="G1558" i="5"/>
  <c r="H1558" i="5"/>
  <c r="R1558" i="5"/>
  <c r="I1558" i="5"/>
  <c r="G1516" i="5"/>
  <c r="R1516" i="5"/>
  <c r="H1678" i="5"/>
  <c r="I1678" i="5"/>
  <c r="G1678" i="5"/>
  <c r="R1678" i="5"/>
  <c r="F1678" i="5"/>
  <c r="I2421" i="5"/>
  <c r="F1620" i="5"/>
  <c r="H1620" i="5"/>
  <c r="R1598" i="5"/>
  <c r="J1556" i="5"/>
  <c r="R1556" i="5"/>
  <c r="I1556" i="5"/>
  <c r="R1046" i="5"/>
  <c r="I1046" i="5"/>
  <c r="G789" i="5"/>
  <c r="S678" i="5"/>
  <c r="I1161" i="5"/>
  <c r="J429" i="5"/>
  <c r="R2237" i="5"/>
  <c r="S1632" i="5"/>
  <c r="F116" i="5"/>
  <c r="I180" i="5"/>
  <c r="I1193" i="5"/>
  <c r="R297" i="5"/>
  <c r="H1149" i="5"/>
  <c r="R1465" i="5"/>
  <c r="H2089" i="5"/>
  <c r="R821" i="5"/>
  <c r="H601" i="5"/>
  <c r="R1193" i="5"/>
  <c r="R414" i="5"/>
  <c r="F1465" i="5"/>
  <c r="H94" i="5"/>
  <c r="H1193" i="5"/>
  <c r="J1161" i="5"/>
  <c r="J2225" i="5"/>
  <c r="H2076" i="5"/>
  <c r="R1625" i="5"/>
  <c r="I417" i="5"/>
  <c r="G1193" i="5"/>
  <c r="F1257" i="5"/>
  <c r="I1465" i="5"/>
  <c r="J821" i="5"/>
  <c r="S375" i="5"/>
  <c r="R23" i="5"/>
  <c r="I158" i="5"/>
  <c r="R1225" i="5"/>
  <c r="I2225" i="5"/>
  <c r="R2076" i="5"/>
  <c r="G2089" i="5"/>
  <c r="R1433" i="5"/>
  <c r="F1861" i="5"/>
  <c r="F411" i="5"/>
  <c r="J1193" i="5"/>
  <c r="G1254" i="5"/>
  <c r="S2421" i="5"/>
  <c r="G2212" i="5"/>
  <c r="R52" i="5"/>
  <c r="I116" i="5"/>
  <c r="H180" i="5"/>
  <c r="H982" i="5"/>
  <c r="R30" i="5"/>
  <c r="F94" i="5"/>
  <c r="H733" i="5"/>
  <c r="F2225" i="5"/>
  <c r="J2089" i="5"/>
  <c r="G337" i="5"/>
  <c r="J1433" i="5"/>
  <c r="S293" i="5"/>
  <c r="F180" i="5"/>
  <c r="H158" i="5"/>
  <c r="H2225" i="5"/>
  <c r="R1149" i="5"/>
  <c r="F337" i="5"/>
  <c r="R2245" i="5"/>
  <c r="I337" i="5"/>
  <c r="F2076" i="5"/>
  <c r="J2294" i="5"/>
  <c r="G2294" i="5"/>
  <c r="S946" i="5"/>
  <c r="S991" i="5"/>
  <c r="R997" i="5"/>
  <c r="G997" i="5"/>
  <c r="S1055" i="5"/>
  <c r="R1061" i="5"/>
  <c r="I1061" i="5"/>
  <c r="H1093" i="5"/>
  <c r="G1093" i="5"/>
  <c r="S1171" i="5"/>
  <c r="R1254" i="5"/>
  <c r="J1254" i="5"/>
  <c r="S1442" i="5"/>
  <c r="S1510" i="5"/>
  <c r="H1529" i="5"/>
  <c r="F1529" i="5"/>
  <c r="J1529" i="5"/>
  <c r="S1638" i="5"/>
  <c r="S1683" i="5"/>
  <c r="S1717" i="5"/>
  <c r="S1886" i="5"/>
  <c r="H1901" i="5"/>
  <c r="R1901" i="5"/>
  <c r="J1901" i="5"/>
  <c r="S2151" i="5"/>
  <c r="S2158" i="5"/>
  <c r="J2164" i="5"/>
  <c r="H2164" i="5"/>
  <c r="S2178" i="5"/>
  <c r="S2206" i="5"/>
  <c r="S2235" i="5"/>
  <c r="S2357" i="5"/>
  <c r="S2413" i="5"/>
  <c r="R387" i="5"/>
  <c r="F387" i="5"/>
  <c r="I306" i="5"/>
  <c r="R306" i="5"/>
  <c r="G606" i="5"/>
  <c r="R606" i="5"/>
  <c r="I606" i="5"/>
  <c r="H606" i="5"/>
  <c r="J606" i="5"/>
  <c r="F606" i="5"/>
  <c r="I2277" i="5"/>
  <c r="H2181" i="5"/>
  <c r="J2181" i="5"/>
  <c r="H2172" i="5"/>
  <c r="R2172" i="5"/>
  <c r="R2034" i="5"/>
  <c r="I789" i="5"/>
  <c r="S518" i="5"/>
  <c r="R417" i="5"/>
  <c r="H411" i="5"/>
  <c r="R965" i="5"/>
  <c r="I1644" i="5"/>
  <c r="J1061" i="5"/>
  <c r="F997" i="5"/>
  <c r="H997" i="5"/>
  <c r="S1574" i="5"/>
  <c r="J1593" i="5"/>
  <c r="G774" i="5"/>
  <c r="H774" i="5"/>
  <c r="J774" i="5"/>
  <c r="R725" i="5"/>
  <c r="H725" i="5"/>
  <c r="R693" i="5"/>
  <c r="J661" i="5"/>
  <c r="F661" i="5"/>
  <c r="R436" i="5"/>
  <c r="J436" i="5"/>
  <c r="I436" i="5"/>
  <c r="F436" i="5"/>
  <c r="H436" i="5"/>
  <c r="R220" i="5"/>
  <c r="I220" i="5"/>
  <c r="F220" i="5"/>
  <c r="H220" i="5"/>
  <c r="J2209" i="5"/>
  <c r="R2209" i="5"/>
  <c r="G2209" i="5"/>
  <c r="S250" i="5"/>
  <c r="S376" i="5"/>
  <c r="J1044" i="5"/>
  <c r="G2034" i="5"/>
  <c r="G389" i="5"/>
  <c r="I2294" i="5"/>
  <c r="I2034" i="5"/>
  <c r="R789" i="5"/>
  <c r="G601" i="5"/>
  <c r="S596" i="5"/>
  <c r="J417" i="5"/>
  <c r="R411" i="5"/>
  <c r="H965" i="5"/>
  <c r="R1285" i="5"/>
  <c r="H1733" i="5"/>
  <c r="F1061" i="5"/>
  <c r="G2164" i="5"/>
  <c r="G1845" i="5"/>
  <c r="R1845" i="5"/>
  <c r="H1845" i="5"/>
  <c r="F1845" i="5"/>
  <c r="I1253" i="5"/>
  <c r="J2354" i="5"/>
  <c r="H2354" i="5"/>
  <c r="F2294" i="5"/>
  <c r="H2034" i="5"/>
  <c r="H2294" i="5"/>
  <c r="R601" i="5"/>
  <c r="G417" i="5"/>
  <c r="S405" i="5"/>
  <c r="J965" i="5"/>
  <c r="J1189" i="5"/>
  <c r="R429" i="5"/>
  <c r="G1733" i="5"/>
  <c r="J1733" i="5"/>
  <c r="S926" i="5"/>
  <c r="G933" i="5"/>
  <c r="F2209" i="5"/>
  <c r="J1969" i="5"/>
  <c r="I2001" i="5"/>
  <c r="G1902" i="5"/>
  <c r="H1902" i="5"/>
  <c r="I1469" i="5"/>
  <c r="R1469" i="5"/>
  <c r="G1469" i="5"/>
  <c r="G1457" i="5"/>
  <c r="R1457" i="5"/>
  <c r="F1457" i="5"/>
  <c r="F2034" i="5"/>
  <c r="J789" i="5"/>
  <c r="F417" i="5"/>
  <c r="S263" i="5"/>
  <c r="S560" i="5"/>
  <c r="G965" i="5"/>
  <c r="R129" i="5"/>
  <c r="J1644" i="5"/>
  <c r="F429" i="5"/>
  <c r="H209" i="5"/>
  <c r="F1644" i="5"/>
  <c r="R2181" i="5"/>
  <c r="S1958" i="5"/>
  <c r="H813" i="5"/>
  <c r="I813" i="5"/>
  <c r="J813" i="5"/>
  <c r="F813" i="5"/>
  <c r="G2354" i="5"/>
  <c r="H769" i="5"/>
  <c r="S796" i="5"/>
  <c r="S174" i="5"/>
  <c r="I601" i="5"/>
  <c r="J1317" i="5"/>
  <c r="H1285" i="5"/>
  <c r="R1644" i="5"/>
  <c r="H1644" i="5"/>
  <c r="F1260" i="5"/>
  <c r="I2181" i="5"/>
  <c r="J1845" i="5"/>
  <c r="I2172" i="5"/>
  <c r="H340" i="5"/>
  <c r="R252" i="5"/>
  <c r="G942" i="5"/>
  <c r="R942" i="5"/>
  <c r="I942" i="5"/>
  <c r="R892" i="5"/>
  <c r="H892" i="5"/>
  <c r="I497" i="5"/>
  <c r="G497" i="5"/>
  <c r="J497" i="5"/>
  <c r="F497" i="5"/>
  <c r="F1253" i="5"/>
  <c r="G769" i="5"/>
  <c r="H1253" i="5"/>
  <c r="I2354" i="5"/>
  <c r="R2294" i="5"/>
  <c r="F654" i="5"/>
  <c r="J769" i="5"/>
  <c r="F601" i="5"/>
  <c r="S464" i="5"/>
  <c r="G411" i="5"/>
  <c r="G129" i="5"/>
  <c r="J1221" i="5"/>
  <c r="H1317" i="5"/>
  <c r="J2172" i="5"/>
  <c r="H1061" i="5"/>
  <c r="S1504" i="5"/>
  <c r="H1469" i="5"/>
  <c r="I2041" i="5"/>
  <c r="G1689" i="5"/>
  <c r="H1689" i="5"/>
  <c r="F769" i="5"/>
  <c r="F2354" i="5"/>
  <c r="H417" i="5"/>
  <c r="S908" i="5"/>
  <c r="F789" i="5"/>
  <c r="I411" i="5"/>
  <c r="S742" i="5"/>
  <c r="S804" i="5"/>
  <c r="F209" i="5"/>
  <c r="R1221" i="5"/>
  <c r="G2172" i="5"/>
  <c r="G1061" i="5"/>
  <c r="R933" i="5"/>
  <c r="F574" i="5"/>
  <c r="R574" i="5"/>
  <c r="I574" i="5"/>
  <c r="G781" i="5"/>
  <c r="H781" i="5"/>
  <c r="R781" i="5"/>
  <c r="J1686" i="5"/>
  <c r="G705" i="5"/>
  <c r="I869" i="5"/>
  <c r="H1693" i="5"/>
  <c r="F1493" i="5"/>
  <c r="H2473" i="5"/>
  <c r="R1481" i="5"/>
  <c r="J2165" i="5"/>
  <c r="R1417" i="5"/>
  <c r="R2236" i="5"/>
  <c r="G1001" i="5"/>
  <c r="J1065" i="5"/>
  <c r="S547" i="5"/>
  <c r="S448" i="5"/>
  <c r="H1481" i="5"/>
  <c r="F1417" i="5"/>
  <c r="S495" i="5"/>
  <c r="F353" i="5"/>
  <c r="H737" i="5"/>
  <c r="H869" i="5"/>
  <c r="R1693" i="5"/>
  <c r="J1481" i="5"/>
  <c r="F2420" i="5"/>
  <c r="R2165" i="5"/>
  <c r="G2441" i="5"/>
  <c r="H1417" i="5"/>
  <c r="F1693" i="5"/>
  <c r="G2236" i="5"/>
  <c r="I2473" i="5"/>
  <c r="H1997" i="5"/>
  <c r="H557" i="5"/>
  <c r="I373" i="5"/>
  <c r="S415" i="5"/>
  <c r="S976" i="5"/>
  <c r="S687" i="5"/>
  <c r="H862" i="5"/>
  <c r="H110" i="5"/>
  <c r="F406" i="5"/>
  <c r="I526" i="5"/>
  <c r="F332" i="5"/>
  <c r="G673" i="5"/>
  <c r="G1481" i="5"/>
  <c r="J2420" i="5"/>
  <c r="H2105" i="5"/>
  <c r="J557" i="5"/>
  <c r="S307" i="5"/>
  <c r="S599" i="5"/>
  <c r="S1102" i="5"/>
  <c r="F766" i="5"/>
  <c r="R110" i="5"/>
  <c r="J406" i="5"/>
  <c r="F566" i="5"/>
  <c r="J673" i="5"/>
  <c r="I737" i="5"/>
  <c r="F869" i="5"/>
  <c r="J2357" i="5"/>
  <c r="F2412" i="5"/>
  <c r="H1853" i="5"/>
  <c r="R2357" i="5"/>
  <c r="F1989" i="5"/>
  <c r="S299" i="5"/>
  <c r="G353" i="5"/>
  <c r="R1426" i="5"/>
  <c r="F1426" i="5"/>
  <c r="H1426" i="5"/>
  <c r="I1426" i="5"/>
  <c r="G1317" i="5"/>
  <c r="R1317" i="5"/>
  <c r="F1317" i="5"/>
  <c r="J1285" i="5"/>
  <c r="F1285" i="5"/>
  <c r="G1253" i="5"/>
  <c r="I1221" i="5"/>
  <c r="H1221" i="5"/>
  <c r="G1189" i="5"/>
  <c r="I1189" i="5"/>
  <c r="R1189" i="5"/>
  <c r="G1157" i="5"/>
  <c r="F1157" i="5"/>
  <c r="J1157" i="5"/>
  <c r="I1157" i="5"/>
  <c r="R1157" i="5"/>
  <c r="H1157" i="5"/>
  <c r="G1022" i="5"/>
  <c r="H1022" i="5"/>
  <c r="J958" i="5"/>
  <c r="G958" i="5"/>
  <c r="I1713" i="5"/>
  <c r="R1713" i="5"/>
  <c r="H1713" i="5"/>
  <c r="G1713" i="5"/>
  <c r="I129" i="5"/>
  <c r="H129" i="5"/>
  <c r="S181" i="5"/>
  <c r="F193" i="5"/>
  <c r="H193" i="5"/>
  <c r="I193" i="5"/>
  <c r="G193" i="5"/>
  <c r="I209" i="5"/>
  <c r="G209" i="5"/>
  <c r="S236" i="5"/>
  <c r="S243" i="5"/>
  <c r="S363" i="5"/>
  <c r="S370" i="5"/>
  <c r="H389" i="5"/>
  <c r="J389" i="5"/>
  <c r="G429" i="5"/>
  <c r="H429" i="5"/>
  <c r="S437" i="5"/>
  <c r="S511" i="5"/>
  <c r="R565" i="5"/>
  <c r="F565" i="5"/>
  <c r="H589" i="5"/>
  <c r="G589" i="5"/>
  <c r="J589" i="5"/>
  <c r="F589" i="5"/>
  <c r="R589" i="5"/>
  <c r="S607" i="5"/>
  <c r="S637" i="5"/>
  <c r="S684" i="5"/>
  <c r="S695" i="5"/>
  <c r="S701" i="5"/>
  <c r="S748" i="5"/>
  <c r="I2318" i="5"/>
  <c r="H2318" i="5"/>
  <c r="R868" i="5"/>
  <c r="I868" i="5"/>
  <c r="G868" i="5"/>
  <c r="H868" i="5"/>
  <c r="J868" i="5"/>
  <c r="J1604" i="5"/>
  <c r="H1604" i="5"/>
  <c r="I1604" i="5"/>
  <c r="H1582" i="5"/>
  <c r="J1582" i="5"/>
  <c r="H1540" i="5"/>
  <c r="J1540" i="5"/>
  <c r="F1540" i="5"/>
  <c r="R1540" i="5"/>
  <c r="G1518" i="5"/>
  <c r="H1518" i="5"/>
  <c r="F1518" i="5"/>
  <c r="I397" i="5"/>
  <c r="G397" i="5"/>
  <c r="R1236" i="5"/>
  <c r="I1236" i="5"/>
  <c r="R493" i="5"/>
  <c r="G801" i="5"/>
  <c r="R801" i="5"/>
  <c r="J801" i="5"/>
  <c r="H801" i="5"/>
  <c r="R2009" i="5"/>
  <c r="J2009" i="5"/>
  <c r="G2009" i="5"/>
  <c r="H2009" i="5"/>
  <c r="F1948" i="5"/>
  <c r="H1948" i="5"/>
  <c r="I1948" i="5"/>
  <c r="J1948" i="5"/>
  <c r="J1425" i="5"/>
  <c r="G1425" i="5"/>
  <c r="H1425" i="5"/>
  <c r="I1425" i="5"/>
  <c r="F1425" i="5"/>
  <c r="R1425" i="5"/>
  <c r="H1869" i="5"/>
  <c r="J1869" i="5"/>
  <c r="G924" i="5"/>
  <c r="I477" i="5"/>
  <c r="R477" i="5"/>
  <c r="F477" i="5"/>
  <c r="G477" i="5"/>
  <c r="J477" i="5"/>
  <c r="I369" i="5"/>
  <c r="I265" i="5"/>
  <c r="H265" i="5"/>
  <c r="G809" i="5"/>
  <c r="J809" i="5"/>
  <c r="R809" i="5"/>
  <c r="I809" i="5"/>
  <c r="G1636" i="5"/>
  <c r="F1636" i="5"/>
  <c r="R1636" i="5"/>
  <c r="I486" i="5"/>
  <c r="J486" i="5"/>
  <c r="F486" i="5"/>
  <c r="H430" i="5"/>
  <c r="I430" i="5"/>
  <c r="F430" i="5"/>
  <c r="G430" i="5"/>
  <c r="H366" i="5"/>
  <c r="G366" i="5"/>
  <c r="F366" i="5"/>
  <c r="G302" i="5"/>
  <c r="H302" i="5"/>
  <c r="I302" i="5"/>
  <c r="F302" i="5"/>
  <c r="I238" i="5"/>
  <c r="R276" i="5"/>
  <c r="H276" i="5"/>
  <c r="F669" i="5"/>
  <c r="H669" i="5"/>
  <c r="G2097" i="5"/>
  <c r="I2097" i="5"/>
  <c r="J2097" i="5"/>
  <c r="R2097" i="5"/>
  <c r="G830" i="5"/>
  <c r="R830" i="5"/>
  <c r="F830" i="5"/>
  <c r="G1260" i="5"/>
  <c r="J1548" i="5"/>
  <c r="R1612" i="5"/>
  <c r="S2349" i="5"/>
  <c r="S2199" i="5"/>
  <c r="S1989" i="5"/>
  <c r="S1938" i="5"/>
  <c r="I1969" i="5"/>
  <c r="G2001" i="5"/>
  <c r="S1104" i="5"/>
  <c r="F1612" i="5"/>
  <c r="I2164" i="5"/>
  <c r="S2317" i="5"/>
  <c r="S2325" i="5"/>
  <c r="S2054" i="5"/>
  <c r="S2220" i="5"/>
  <c r="S1996" i="5"/>
  <c r="S1908" i="5"/>
  <c r="S1874" i="5"/>
  <c r="G1969" i="5"/>
  <c r="R2065" i="5"/>
  <c r="G940" i="5"/>
  <c r="J1612" i="5"/>
  <c r="S2227" i="5"/>
  <c r="S2341" i="5"/>
  <c r="S2287" i="5"/>
  <c r="F2164" i="5"/>
  <c r="S2170" i="5"/>
  <c r="S2021" i="5"/>
  <c r="S1982" i="5"/>
  <c r="S1762" i="5"/>
  <c r="S1914" i="5"/>
  <c r="R940" i="5"/>
  <c r="S1134" i="5"/>
  <c r="H1526" i="5"/>
  <c r="S2251" i="5"/>
  <c r="F1901" i="5"/>
  <c r="F1969" i="5"/>
  <c r="S1952" i="5"/>
  <c r="R2041" i="5"/>
  <c r="H1548" i="5"/>
  <c r="R1526" i="5"/>
  <c r="S2243" i="5"/>
  <c r="S2186" i="5"/>
  <c r="S2035" i="5"/>
  <c r="S1892" i="5"/>
  <c r="H1969" i="5"/>
  <c r="S1880" i="5"/>
  <c r="F1526" i="5"/>
  <c r="S1933" i="5"/>
  <c r="S1963" i="5"/>
  <c r="F1254" i="5"/>
  <c r="R267" i="5"/>
  <c r="I802" i="5"/>
  <c r="J639" i="5"/>
  <c r="R2422" i="5"/>
  <c r="F1973" i="5"/>
  <c r="I860" i="5"/>
  <c r="H860" i="5"/>
  <c r="G277" i="5"/>
  <c r="I277" i="5"/>
  <c r="S311" i="5"/>
  <c r="S325" i="5"/>
  <c r="S566" i="5"/>
  <c r="J678" i="5"/>
  <c r="G678" i="5"/>
  <c r="G684" i="5"/>
  <c r="I684" i="5"/>
  <c r="S863" i="5"/>
  <c r="S882" i="5"/>
  <c r="S915" i="5"/>
  <c r="S934" i="5"/>
  <c r="S947" i="5"/>
  <c r="H953" i="5"/>
  <c r="I953" i="5"/>
  <c r="S1005" i="5"/>
  <c r="S1011" i="5"/>
  <c r="R1068" i="5"/>
  <c r="G1068" i="5"/>
  <c r="H1078" i="5"/>
  <c r="G1078" i="5"/>
  <c r="S1099" i="5"/>
  <c r="S1110" i="5"/>
  <c r="S1120" i="5"/>
  <c r="I1129" i="5"/>
  <c r="S1165" i="5"/>
  <c r="S1172" i="5"/>
  <c r="S1186" i="5"/>
  <c r="F1214" i="5"/>
  <c r="R1214" i="5"/>
  <c r="S1222" i="5"/>
  <c r="S1236" i="5"/>
  <c r="S1243" i="5"/>
  <c r="S1255" i="5"/>
  <c r="H1302" i="5"/>
  <c r="F1302" i="5"/>
  <c r="R1302" i="5"/>
  <c r="G1302" i="5"/>
  <c r="R1308" i="5"/>
  <c r="I1308" i="5"/>
  <c r="S1314" i="5"/>
  <c r="S1320" i="5"/>
  <c r="S1326" i="5"/>
  <c r="S1331" i="5"/>
  <c r="R1337" i="5"/>
  <c r="J1337" i="5"/>
  <c r="F1337" i="5"/>
  <c r="G1337" i="5"/>
  <c r="I1337" i="5"/>
  <c r="F1349" i="5"/>
  <c r="J1349" i="5"/>
  <c r="R1349" i="5"/>
  <c r="R1374" i="5"/>
  <c r="J1374" i="5"/>
  <c r="S1396" i="5"/>
  <c r="S1511" i="5"/>
  <c r="H1517" i="5"/>
  <c r="R1517" i="5"/>
  <c r="G1549" i="5"/>
  <c r="H1549" i="5"/>
  <c r="S1575" i="5"/>
  <c r="F1581" i="5"/>
  <c r="R1581" i="5"/>
  <c r="H1581" i="5"/>
  <c r="I1581" i="5"/>
  <c r="I1613" i="5"/>
  <c r="J1645" i="5"/>
  <c r="R1645" i="5"/>
  <c r="G1645" i="5"/>
  <c r="I1645" i="5"/>
  <c r="S1671" i="5"/>
  <c r="S1690" i="5"/>
  <c r="S1702" i="5"/>
  <c r="S1707" i="5"/>
  <c r="S1712" i="5"/>
  <c r="J1717" i="5"/>
  <c r="G1717" i="5"/>
  <c r="I1717" i="5"/>
  <c r="S1722" i="5"/>
  <c r="S1734" i="5"/>
  <c r="S1740" i="5"/>
  <c r="S1751" i="5"/>
  <c r="S1763" i="5"/>
  <c r="S1774" i="5"/>
  <c r="I1780" i="5"/>
  <c r="J1780" i="5"/>
  <c r="R1780" i="5"/>
  <c r="F1780" i="5"/>
  <c r="S1786" i="5"/>
  <c r="I1820" i="5"/>
  <c r="G1820" i="5"/>
  <c r="J1825" i="5"/>
  <c r="I1825" i="5"/>
  <c r="I1838" i="5"/>
  <c r="J1838" i="5"/>
  <c r="I1844" i="5"/>
  <c r="H1844" i="5"/>
  <c r="R1844" i="5"/>
  <c r="F1844" i="5"/>
  <c r="G1844" i="5"/>
  <c r="G1849" i="5"/>
  <c r="J1849" i="5"/>
  <c r="S1862" i="5"/>
  <c r="S1927" i="5"/>
  <c r="S1983" i="5"/>
  <c r="S2002" i="5"/>
  <c r="S2093" i="5"/>
  <c r="S2106" i="5"/>
  <c r="S2118" i="5"/>
  <c r="S2125" i="5"/>
  <c r="S2131" i="5"/>
  <c r="S2138" i="5"/>
  <c r="S2179" i="5"/>
  <c r="S2187" i="5"/>
  <c r="S2200" i="5"/>
  <c r="S2244" i="5"/>
  <c r="S2382" i="5"/>
  <c r="S2390" i="5"/>
  <c r="S2398" i="5"/>
  <c r="S2446" i="5"/>
  <c r="S2454" i="5"/>
  <c r="S2462" i="5"/>
  <c r="S2470" i="5"/>
  <c r="H1514" i="5"/>
  <c r="I2470" i="5"/>
  <c r="G1466" i="5"/>
  <c r="I1354" i="5"/>
  <c r="R2158" i="5"/>
  <c r="I423" i="5"/>
  <c r="I1562" i="5"/>
  <c r="F1101" i="5"/>
  <c r="H475" i="5"/>
  <c r="G181" i="5"/>
  <c r="J1436" i="5"/>
  <c r="H802" i="5"/>
  <c r="R639" i="5"/>
  <c r="R178" i="5"/>
  <c r="F1036" i="5"/>
  <c r="F2269" i="5"/>
  <c r="G777" i="5"/>
  <c r="I777" i="5"/>
  <c r="H1101" i="5"/>
  <c r="J749" i="5"/>
  <c r="J1891" i="5"/>
  <c r="H1374" i="5"/>
  <c r="I1349" i="5"/>
  <c r="S1443" i="5"/>
  <c r="R2061" i="5"/>
  <c r="J2061" i="5"/>
  <c r="H2276" i="5"/>
  <c r="F2276" i="5"/>
  <c r="R2276" i="5"/>
  <c r="F1732" i="5"/>
  <c r="H1562" i="5"/>
  <c r="F1562" i="5"/>
  <c r="F1514" i="5"/>
  <c r="G2422" i="5"/>
  <c r="F423" i="5"/>
  <c r="J1101" i="5"/>
  <c r="I475" i="5"/>
  <c r="I252" i="5"/>
  <c r="H387" i="5"/>
  <c r="R229" i="5"/>
  <c r="R1436" i="5"/>
  <c r="J1204" i="5"/>
  <c r="R2269" i="5"/>
  <c r="F777" i="5"/>
  <c r="I2157" i="5"/>
  <c r="G2067" i="5"/>
  <c r="R1613" i="5"/>
  <c r="S1607" i="5"/>
  <c r="G2308" i="5"/>
  <c r="R2308" i="5"/>
  <c r="F2308" i="5"/>
  <c r="I2308" i="5"/>
  <c r="H2308" i="5"/>
  <c r="J2308" i="5"/>
  <c r="G1973" i="5"/>
  <c r="H1973" i="5"/>
  <c r="R1973" i="5"/>
  <c r="H2470" i="5"/>
  <c r="G1562" i="5"/>
  <c r="I2422" i="5"/>
  <c r="G1279" i="5"/>
  <c r="R523" i="5"/>
  <c r="F1466" i="5"/>
  <c r="G423" i="5"/>
  <c r="G1036" i="5"/>
  <c r="G475" i="5"/>
  <c r="G229" i="5"/>
  <c r="H181" i="5"/>
  <c r="I994" i="5"/>
  <c r="H1204" i="5"/>
  <c r="H2269" i="5"/>
  <c r="R777" i="5"/>
  <c r="S1359" i="5"/>
  <c r="F2422" i="5"/>
  <c r="H523" i="5"/>
  <c r="J1466" i="5"/>
  <c r="J423" i="5"/>
  <c r="F475" i="5"/>
  <c r="J1603" i="5"/>
  <c r="R347" i="5"/>
  <c r="F306" i="5"/>
  <c r="H130" i="5"/>
  <c r="J2157" i="5"/>
  <c r="R749" i="5"/>
  <c r="G2123" i="5"/>
  <c r="G1766" i="5"/>
  <c r="F1279" i="5"/>
  <c r="F2358" i="5"/>
  <c r="I2282" i="5"/>
  <c r="G2282" i="5"/>
  <c r="H2282" i="5"/>
  <c r="J1514" i="5"/>
  <c r="R1514" i="5"/>
  <c r="I1466" i="5"/>
  <c r="H423" i="5"/>
  <c r="J523" i="5"/>
  <c r="H1036" i="5"/>
  <c r="I267" i="5"/>
  <c r="F347" i="5"/>
  <c r="G267" i="5"/>
  <c r="R1862" i="5"/>
  <c r="I1436" i="5"/>
  <c r="H2157" i="5"/>
  <c r="G860" i="5"/>
  <c r="J2276" i="5"/>
  <c r="F749" i="5"/>
  <c r="H1337" i="5"/>
  <c r="I1493" i="5"/>
  <c r="F2321" i="5"/>
  <c r="R2321" i="5"/>
  <c r="F2140" i="5"/>
  <c r="H2140" i="5"/>
  <c r="G2140" i="5"/>
  <c r="G2158" i="5"/>
  <c r="G523" i="5"/>
  <c r="I1514" i="5"/>
  <c r="J1562" i="5"/>
  <c r="F2282" i="5"/>
  <c r="R423" i="5"/>
  <c r="I1862" i="5"/>
  <c r="H1436" i="5"/>
  <c r="F1204" i="5"/>
  <c r="J2269" i="5"/>
  <c r="I1973" i="5"/>
  <c r="G2276" i="5"/>
  <c r="R860" i="5"/>
  <c r="H1613" i="5"/>
  <c r="S1261" i="5"/>
  <c r="S1158" i="5"/>
  <c r="S927" i="5"/>
  <c r="S867" i="5"/>
  <c r="S925" i="5"/>
  <c r="S287" i="5"/>
  <c r="S548" i="5"/>
  <c r="S855" i="5"/>
  <c r="S861" i="5"/>
  <c r="S723" i="5"/>
  <c r="H1333" i="5"/>
  <c r="S808" i="5"/>
  <c r="S821" i="5"/>
  <c r="S892" i="5"/>
  <c r="I1333" i="5"/>
  <c r="S349" i="5"/>
  <c r="I2326" i="5"/>
  <c r="R1477" i="5"/>
  <c r="G725" i="5"/>
  <c r="J725" i="5"/>
  <c r="G693" i="5"/>
  <c r="H693" i="5"/>
  <c r="I693" i="5"/>
  <c r="G661" i="5"/>
  <c r="I661" i="5"/>
  <c r="J2021" i="5"/>
  <c r="I2021" i="5"/>
  <c r="G1046" i="5"/>
  <c r="F1046" i="5"/>
  <c r="J1004" i="5"/>
  <c r="I1004" i="5"/>
  <c r="G982" i="5"/>
  <c r="I982" i="5"/>
  <c r="J982" i="5"/>
  <c r="I2212" i="5"/>
  <c r="R1305" i="5"/>
  <c r="F1305" i="5"/>
  <c r="I1273" i="5"/>
  <c r="H1273" i="5"/>
  <c r="I1241" i="5"/>
  <c r="F1241" i="5"/>
  <c r="R1241" i="5"/>
  <c r="G1209" i="5"/>
  <c r="F1209" i="5"/>
  <c r="R1209" i="5"/>
  <c r="J885" i="5"/>
  <c r="H885" i="5"/>
  <c r="I885" i="5"/>
  <c r="H828" i="5"/>
  <c r="I828" i="5"/>
  <c r="H2326" i="5"/>
  <c r="R885" i="5"/>
  <c r="H2036" i="5"/>
  <c r="F2036" i="5"/>
  <c r="R2277" i="5"/>
  <c r="G2277" i="5"/>
  <c r="H2277" i="5"/>
  <c r="G2181" i="5"/>
  <c r="F2181" i="5"/>
  <c r="I2209" i="5"/>
  <c r="H2209" i="5"/>
  <c r="F885" i="5"/>
  <c r="I529" i="5"/>
  <c r="R529" i="5"/>
  <c r="H385" i="5"/>
  <c r="G385" i="5"/>
  <c r="G301" i="5"/>
  <c r="G1212" i="5"/>
  <c r="R1212" i="5"/>
  <c r="H1212" i="5"/>
  <c r="F1212" i="5"/>
  <c r="G853" i="5"/>
  <c r="R2326" i="5"/>
  <c r="G2326" i="5"/>
  <c r="J2326" i="5"/>
  <c r="J516" i="5"/>
  <c r="G516" i="5"/>
  <c r="I516" i="5"/>
  <c r="J828" i="5"/>
  <c r="F828" i="5"/>
  <c r="G81" i="5"/>
  <c r="F460" i="5"/>
  <c r="I284" i="5"/>
  <c r="H705" i="5"/>
  <c r="I781" i="5"/>
  <c r="H1457" i="5"/>
  <c r="I2357" i="5"/>
  <c r="H2165" i="5"/>
  <c r="R2441" i="5"/>
  <c r="G2412" i="5"/>
  <c r="G2157" i="5"/>
  <c r="I1758" i="5"/>
  <c r="J753" i="5"/>
  <c r="R1689" i="5"/>
  <c r="J1713" i="5"/>
  <c r="R1758" i="5"/>
  <c r="I2420" i="5"/>
  <c r="I1545" i="5"/>
  <c r="F1310" i="5"/>
  <c r="F1238" i="5"/>
  <c r="S1269" i="5"/>
  <c r="G1238" i="5"/>
  <c r="J1397" i="5"/>
  <c r="S1182" i="5"/>
  <c r="S1635" i="5"/>
  <c r="J1126" i="5"/>
  <c r="S1252" i="5"/>
  <c r="H692" i="5"/>
  <c r="J2133" i="5"/>
  <c r="H1174" i="5"/>
  <c r="J705" i="5"/>
  <c r="J781" i="5"/>
  <c r="J1457" i="5"/>
  <c r="I2121" i="5"/>
  <c r="R2412" i="5"/>
  <c r="R2157" i="5"/>
  <c r="R753" i="5"/>
  <c r="F1814" i="5"/>
  <c r="F1713" i="5"/>
  <c r="I1433" i="5"/>
  <c r="I2076" i="5"/>
  <c r="G1126" i="5"/>
  <c r="R1013" i="5"/>
  <c r="G692" i="5"/>
  <c r="S1160" i="5"/>
  <c r="I949" i="5"/>
  <c r="S515" i="5"/>
  <c r="G2133" i="5"/>
  <c r="F542" i="5"/>
  <c r="F2014" i="5"/>
  <c r="R2473" i="5"/>
  <c r="F1876" i="5"/>
  <c r="H2412" i="5"/>
  <c r="J2076" i="5"/>
  <c r="H2236" i="5"/>
  <c r="H1513" i="5"/>
  <c r="I1457" i="5"/>
  <c r="S1147" i="5"/>
  <c r="S2088" i="5"/>
  <c r="G949" i="5"/>
  <c r="H1753" i="5"/>
  <c r="G1753" i="5"/>
  <c r="S447" i="5"/>
  <c r="H73" i="5"/>
  <c r="S1366" i="5"/>
  <c r="R1126" i="5"/>
  <c r="H1045" i="5"/>
  <c r="H1013" i="5"/>
  <c r="I604" i="5"/>
  <c r="G1285" i="5"/>
  <c r="I1285" i="5"/>
  <c r="G1221" i="5"/>
  <c r="F1221" i="5"/>
  <c r="F2470" i="5"/>
  <c r="G2470" i="5"/>
  <c r="I2390" i="5"/>
  <c r="J2390" i="5"/>
  <c r="F2390" i="5"/>
  <c r="R2235" i="5"/>
  <c r="F2235" i="5"/>
  <c r="R2214" i="5"/>
  <c r="H2214" i="5"/>
  <c r="J2214" i="5"/>
  <c r="F2214" i="5"/>
  <c r="G2214" i="5"/>
  <c r="I2179" i="5"/>
  <c r="R2179" i="5"/>
  <c r="F2179" i="5"/>
  <c r="H2158" i="5"/>
  <c r="F2158" i="5"/>
  <c r="I2158" i="5"/>
  <c r="R2140" i="5"/>
  <c r="J2140" i="5"/>
  <c r="I2140" i="5"/>
  <c r="I2123" i="5"/>
  <c r="H2123" i="5"/>
  <c r="J2123" i="5"/>
  <c r="F2123" i="5"/>
  <c r="J2067" i="5"/>
  <c r="I2067" i="5"/>
  <c r="H2067" i="5"/>
  <c r="F2067" i="5"/>
  <c r="G1932" i="5"/>
  <c r="H1932" i="5"/>
  <c r="R1932" i="5"/>
  <c r="F1932" i="5"/>
  <c r="J1932" i="5"/>
  <c r="I1932" i="5"/>
  <c r="G1891" i="5"/>
  <c r="R1891" i="5"/>
  <c r="H1891" i="5"/>
  <c r="F1891" i="5"/>
  <c r="I1891" i="5"/>
  <c r="G1862" i="5"/>
  <c r="I1795" i="5"/>
  <c r="G1795" i="5"/>
  <c r="F1795" i="5"/>
  <c r="I1732" i="5"/>
  <c r="G1732" i="5"/>
  <c r="H1732" i="5"/>
  <c r="J1732" i="5"/>
  <c r="R1732" i="5"/>
  <c r="F1683" i="5"/>
  <c r="I1683" i="5"/>
  <c r="R1683" i="5"/>
  <c r="H1603" i="5"/>
  <c r="I1603" i="5"/>
  <c r="F1411" i="5"/>
  <c r="J1411" i="5"/>
  <c r="J1203" i="5"/>
  <c r="G1203" i="5"/>
  <c r="R1042" i="5"/>
  <c r="G1042" i="5"/>
  <c r="H1042" i="5"/>
  <c r="J1042" i="5"/>
  <c r="R994" i="5"/>
  <c r="F994" i="5"/>
  <c r="H946" i="5"/>
  <c r="R946" i="5"/>
  <c r="G802" i="5"/>
  <c r="J802" i="5"/>
  <c r="F802" i="5"/>
  <c r="G639" i="5"/>
  <c r="F639" i="5"/>
  <c r="H639" i="5"/>
  <c r="J475" i="5"/>
  <c r="J387" i="5"/>
  <c r="G387" i="5"/>
  <c r="H347" i="5"/>
  <c r="G347" i="5"/>
  <c r="G306" i="5"/>
  <c r="H306" i="5"/>
  <c r="F267" i="5"/>
  <c r="H267" i="5"/>
  <c r="H178" i="5"/>
  <c r="G178" i="5"/>
  <c r="I178" i="5"/>
  <c r="F178" i="5"/>
  <c r="I130" i="5"/>
  <c r="F130" i="5"/>
  <c r="R130" i="5"/>
  <c r="G130" i="5"/>
  <c r="J917" i="5"/>
  <c r="F917" i="5"/>
  <c r="I917" i="5"/>
  <c r="G917" i="5"/>
  <c r="R917" i="5"/>
  <c r="I2457" i="5"/>
  <c r="G2406" i="5"/>
  <c r="I2406" i="5"/>
  <c r="J2406" i="5"/>
  <c r="R2406" i="5"/>
  <c r="F2406" i="5"/>
  <c r="I2349" i="5"/>
  <c r="G2349" i="5"/>
  <c r="F2349" i="5"/>
  <c r="R2349" i="5"/>
  <c r="I2454" i="5"/>
  <c r="J2454" i="5"/>
  <c r="F2454" i="5"/>
  <c r="H2454" i="5"/>
  <c r="I2372" i="5"/>
  <c r="J2372" i="5"/>
  <c r="F2372" i="5"/>
  <c r="G2372" i="5"/>
  <c r="F2347" i="5"/>
  <c r="I2347" i="5"/>
  <c r="R2262" i="5"/>
  <c r="G2262" i="5"/>
  <c r="I2262" i="5"/>
  <c r="H2262" i="5"/>
  <c r="F2262" i="5"/>
  <c r="I2187" i="5"/>
  <c r="R2187" i="5"/>
  <c r="F2187" i="5"/>
  <c r="G2187" i="5"/>
  <c r="H2187" i="5"/>
  <c r="I2155" i="5"/>
  <c r="H2155" i="5"/>
  <c r="J2155" i="5"/>
  <c r="R2155" i="5"/>
  <c r="G2155" i="5"/>
  <c r="H2115" i="5"/>
  <c r="F2115" i="5"/>
  <c r="R2084" i="5"/>
  <c r="F2084" i="5"/>
  <c r="H2084" i="5"/>
  <c r="J2003" i="5"/>
  <c r="R2003" i="5"/>
  <c r="F2003" i="5"/>
  <c r="G1963" i="5"/>
  <c r="I1963" i="5"/>
  <c r="R1963" i="5"/>
  <c r="J1963" i="5"/>
  <c r="J1859" i="5"/>
  <c r="F1859" i="5"/>
  <c r="I1859" i="5"/>
  <c r="F1595" i="5"/>
  <c r="I1595" i="5"/>
  <c r="R1595" i="5"/>
  <c r="F1259" i="5"/>
  <c r="R1259" i="5"/>
  <c r="J1259" i="5"/>
  <c r="R1034" i="5"/>
  <c r="G1034" i="5"/>
  <c r="G986" i="5"/>
  <c r="G922" i="5"/>
  <c r="I922" i="5"/>
  <c r="R922" i="5"/>
  <c r="G739" i="5"/>
  <c r="J739" i="5"/>
  <c r="R739" i="5"/>
  <c r="H571" i="5"/>
  <c r="G571" i="5"/>
  <c r="F571" i="5"/>
  <c r="R571" i="5"/>
  <c r="I514" i="5"/>
  <c r="R514" i="5"/>
  <c r="J514" i="5"/>
  <c r="I338" i="5"/>
  <c r="F338" i="5"/>
  <c r="G338" i="5"/>
  <c r="R338" i="5"/>
  <c r="H226" i="5"/>
  <c r="I226" i="5"/>
  <c r="F226" i="5"/>
  <c r="G226" i="5"/>
  <c r="F2073" i="5"/>
  <c r="J2073" i="5"/>
  <c r="S2117" i="5"/>
  <c r="G1620" i="5"/>
  <c r="J1620" i="5"/>
  <c r="R1620" i="5"/>
  <c r="I1620" i="5"/>
  <c r="J1598" i="5"/>
  <c r="I1598" i="5"/>
  <c r="F1556" i="5"/>
  <c r="H1556" i="5"/>
  <c r="H1534" i="5"/>
  <c r="F1508" i="5"/>
  <c r="H1325" i="5"/>
  <c r="I1325" i="5"/>
  <c r="F1293" i="5"/>
  <c r="I1261" i="5"/>
  <c r="I1197" i="5"/>
  <c r="J1197" i="5"/>
  <c r="G1165" i="5"/>
  <c r="F1165" i="5"/>
  <c r="R1790" i="5"/>
  <c r="H765" i="5"/>
  <c r="R765" i="5"/>
  <c r="I1689" i="5"/>
  <c r="F1333" i="5"/>
  <c r="R1333" i="5"/>
  <c r="S1343" i="5"/>
  <c r="S1435" i="5"/>
  <c r="J1854" i="5"/>
  <c r="F1854" i="5"/>
  <c r="G1854" i="5"/>
  <c r="R2001" i="5"/>
  <c r="H2001" i="5"/>
  <c r="J2001" i="5"/>
  <c r="J2041" i="5"/>
  <c r="F2041" i="5"/>
  <c r="G2041" i="5"/>
  <c r="S2048" i="5"/>
  <c r="G2065" i="5"/>
  <c r="H2065" i="5"/>
  <c r="J2065" i="5"/>
  <c r="F2065" i="5"/>
  <c r="S2072" i="5"/>
  <c r="R2164" i="5"/>
  <c r="S2302" i="5"/>
  <c r="S2310" i="5"/>
  <c r="S1250" i="5"/>
  <c r="S1280" i="5"/>
  <c r="I105" i="5"/>
  <c r="G105" i="5"/>
  <c r="F137" i="5"/>
  <c r="I137" i="5"/>
  <c r="F205" i="5"/>
  <c r="G205" i="5"/>
  <c r="H205" i="5"/>
  <c r="I205" i="5"/>
  <c r="S271" i="5"/>
  <c r="S319" i="5"/>
  <c r="S333" i="5"/>
  <c r="S439" i="5"/>
  <c r="S614" i="5"/>
  <c r="J702" i="5"/>
  <c r="G702" i="5"/>
  <c r="R702" i="5"/>
  <c r="H702" i="5"/>
  <c r="F708" i="5"/>
  <c r="R708" i="5"/>
  <c r="H708" i="5"/>
  <c r="I708" i="5"/>
  <c r="G708" i="5"/>
  <c r="S714" i="5"/>
  <c r="S732" i="5"/>
  <c r="S750" i="5"/>
  <c r="S758" i="5"/>
  <c r="R764" i="5"/>
  <c r="H764" i="5"/>
  <c r="J764" i="5"/>
  <c r="F764" i="5"/>
  <c r="I764" i="5"/>
  <c r="S791" i="5"/>
  <c r="S805" i="5"/>
  <c r="S812" i="5"/>
  <c r="S818" i="5"/>
  <c r="S839" i="5"/>
  <c r="S845" i="5"/>
  <c r="S852" i="5"/>
  <c r="S877" i="5"/>
  <c r="S883" i="5"/>
  <c r="S889" i="5"/>
  <c r="F921" i="5"/>
  <c r="H921" i="5"/>
  <c r="R921" i="5"/>
  <c r="H973" i="5"/>
  <c r="R973" i="5"/>
  <c r="S1018" i="5"/>
  <c r="R1037" i="5"/>
  <c r="H1037" i="5"/>
  <c r="I1037" i="5"/>
  <c r="S1063" i="5"/>
  <c r="J1073" i="5"/>
  <c r="R1073" i="5"/>
  <c r="F1073" i="5"/>
  <c r="I1073" i="5"/>
  <c r="H1073" i="5"/>
  <c r="I1089" i="5"/>
  <c r="I1094" i="5"/>
  <c r="F1094" i="5"/>
  <c r="R1094" i="5"/>
  <c r="H1094" i="5"/>
  <c r="G1094" i="5"/>
  <c r="I1110" i="5"/>
  <c r="J1110" i="5"/>
  <c r="F1110" i="5"/>
  <c r="G1125" i="5"/>
  <c r="I1125" i="5"/>
  <c r="S1135" i="5"/>
  <c r="F1140" i="5"/>
  <c r="R1140" i="5"/>
  <c r="H1140" i="5"/>
  <c r="S1166" i="5"/>
  <c r="S1208" i="5"/>
  <c r="F1222" i="5"/>
  <c r="R1222" i="5"/>
  <c r="S1230" i="5"/>
  <c r="S1244" i="5"/>
  <c r="S1256" i="5"/>
  <c r="S1262" i="5"/>
  <c r="S1268" i="5"/>
  <c r="S1292" i="5"/>
  <c r="S1338" i="5"/>
  <c r="S1355" i="5"/>
  <c r="S1360" i="5"/>
  <c r="F1390" i="5"/>
  <c r="G1390" i="5"/>
  <c r="I1390" i="5"/>
  <c r="F1396" i="5"/>
  <c r="R1396" i="5"/>
  <c r="J1396" i="5"/>
  <c r="H1396" i="5"/>
  <c r="I1396" i="5"/>
  <c r="S1408" i="5"/>
  <c r="S1415" i="5"/>
  <c r="J1429" i="5"/>
  <c r="I1429" i="5"/>
  <c r="S1444" i="5"/>
  <c r="S1459" i="5"/>
  <c r="S1467" i="5"/>
  <c r="S1491" i="5"/>
  <c r="S1512" i="5"/>
  <c r="S1531" i="5"/>
  <c r="J1537" i="5"/>
  <c r="H1537" i="5"/>
  <c r="G1537" i="5"/>
  <c r="I1537" i="5"/>
  <c r="F1537" i="5"/>
  <c r="S1544" i="5"/>
  <c r="S1563" i="5"/>
  <c r="J1569" i="5"/>
  <c r="F1569" i="5"/>
  <c r="S1576" i="5"/>
  <c r="S1582" i="5"/>
  <c r="S1608" i="5"/>
  <c r="S1627" i="5"/>
  <c r="J1633" i="5"/>
  <c r="G1633" i="5"/>
  <c r="F1633" i="5"/>
  <c r="H1633" i="5"/>
  <c r="I1633" i="5"/>
  <c r="J1665" i="5"/>
  <c r="I1665" i="5"/>
  <c r="S1903" i="5"/>
  <c r="S1959" i="5"/>
  <c r="H1977" i="5"/>
  <c r="J1977" i="5"/>
  <c r="S1991" i="5"/>
  <c r="R625" i="5"/>
  <c r="J2142" i="5"/>
  <c r="F2009" i="5"/>
  <c r="F1689" i="5"/>
  <c r="S1555" i="5"/>
  <c r="S1180" i="5"/>
  <c r="G1073" i="5"/>
  <c r="I921" i="5"/>
  <c r="J1689" i="5"/>
  <c r="G137" i="5"/>
  <c r="I70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2" i="5"/>
  <c r="H713" i="5"/>
  <c r="H164" i="5"/>
  <c r="R324" i="5"/>
  <c r="J894" i="5"/>
  <c r="H1596" i="5"/>
  <c r="R206" i="5"/>
  <c r="R1510" i="5"/>
  <c r="J1574" i="5"/>
  <c r="G324" i="5"/>
  <c r="H1185" i="5"/>
  <c r="J1281" i="5"/>
  <c r="R2174" i="5"/>
  <c r="I2397" i="5"/>
  <c r="I806" i="5"/>
  <c r="H958" i="5"/>
  <c r="R2318" i="5"/>
  <c r="H1227" i="5"/>
  <c r="G1044" i="5"/>
  <c r="H502" i="5"/>
  <c r="R894" i="5"/>
  <c r="I1022" i="5"/>
  <c r="I1596" i="5"/>
  <c r="F78" i="5"/>
  <c r="I318" i="5"/>
  <c r="R36" i="5"/>
  <c r="I100" i="5"/>
  <c r="R164" i="5"/>
  <c r="F1022" i="5"/>
  <c r="F1532" i="5"/>
  <c r="I142" i="5"/>
  <c r="F206" i="5"/>
  <c r="F1510" i="5"/>
  <c r="I1313" i="5"/>
  <c r="J550" i="5"/>
  <c r="J2318" i="5"/>
  <c r="R1458" i="5"/>
  <c r="H446" i="5"/>
  <c r="J582" i="5"/>
  <c r="J1510" i="5"/>
  <c r="I1510" i="5"/>
  <c r="H2290" i="5"/>
  <c r="F1458" i="5"/>
  <c r="G550" i="5"/>
  <c r="H2397" i="5"/>
  <c r="F1596" i="5"/>
  <c r="J713" i="5"/>
  <c r="R1153" i="5"/>
  <c r="R1022" i="5"/>
  <c r="H382" i="5"/>
  <c r="G502" i="5"/>
  <c r="F164" i="5"/>
  <c r="J1022" i="5"/>
  <c r="J1532" i="5"/>
  <c r="R1596" i="5"/>
  <c r="I78" i="5"/>
  <c r="H550" i="5"/>
  <c r="F1662" i="5"/>
  <c r="R2403" i="5"/>
  <c r="G1596" i="5"/>
  <c r="I2286" i="5"/>
  <c r="R382" i="5"/>
  <c r="F382" i="5"/>
  <c r="I1458" i="5"/>
  <c r="F1044" i="5"/>
  <c r="F502" i="5"/>
  <c r="I958" i="5"/>
  <c r="J1458" i="5"/>
  <c r="H206" i="5"/>
  <c r="G318" i="5"/>
  <c r="H100" i="5"/>
  <c r="H1662" i="5"/>
  <c r="H142" i="5"/>
  <c r="R446" i="5"/>
  <c r="I324" i="5"/>
  <c r="J980" i="5"/>
  <c r="J1662" i="5"/>
  <c r="R1662" i="5"/>
  <c r="H582" i="5"/>
  <c r="I2403" i="5"/>
  <c r="F2286" i="5"/>
  <c r="R1217" i="5"/>
  <c r="I1227" i="5"/>
  <c r="F980" i="5"/>
  <c r="G980" i="5"/>
  <c r="R100" i="5"/>
  <c r="I164" i="5"/>
  <c r="J502" i="5"/>
  <c r="H894" i="5"/>
  <c r="F958" i="5"/>
  <c r="I1532" i="5"/>
  <c r="H78" i="5"/>
  <c r="R142" i="5"/>
  <c r="I206" i="5"/>
  <c r="J382" i="5"/>
  <c r="H324" i="5"/>
  <c r="I1406" i="5"/>
  <c r="H980" i="5"/>
  <c r="F100" i="5"/>
  <c r="H1532" i="5"/>
  <c r="R78" i="5"/>
  <c r="F142" i="5"/>
  <c r="R980" i="5"/>
  <c r="F349" i="5"/>
  <c r="G1009" i="5"/>
  <c r="F1009" i="5"/>
  <c r="R1981" i="5"/>
  <c r="R1409" i="5"/>
  <c r="H1409" i="5"/>
  <c r="I1409" i="5"/>
  <c r="J401" i="5"/>
  <c r="H401" i="5"/>
  <c r="F401" i="5"/>
  <c r="R401" i="5"/>
  <c r="I401" i="5"/>
  <c r="G401" i="5"/>
  <c r="F317" i="5"/>
  <c r="G1244" i="5"/>
  <c r="H1244" i="5"/>
  <c r="J1244" i="5"/>
  <c r="F1244" i="5"/>
  <c r="I1244" i="5"/>
  <c r="R1244" i="5"/>
  <c r="R756" i="5"/>
  <c r="J756" i="5"/>
  <c r="G756" i="5"/>
  <c r="I756" i="5"/>
  <c r="F756" i="5"/>
  <c r="H756" i="5"/>
  <c r="G509" i="5"/>
  <c r="I509" i="5"/>
  <c r="J509" i="5"/>
  <c r="R509" i="5"/>
  <c r="R1340" i="5"/>
  <c r="I1340" i="5"/>
  <c r="J1340" i="5"/>
  <c r="F1340" i="5"/>
  <c r="G1340" i="5"/>
  <c r="H1340" i="5"/>
  <c r="H241" i="5"/>
  <c r="H836" i="5"/>
  <c r="R836" i="5"/>
  <c r="J836" i="5"/>
  <c r="F836" i="5"/>
  <c r="G836" i="5"/>
  <c r="I836" i="5"/>
  <c r="G1188" i="5"/>
  <c r="H1188" i="5"/>
  <c r="J1188" i="5"/>
  <c r="R1188" i="5"/>
  <c r="F1188" i="5"/>
  <c r="G433" i="5"/>
  <c r="J433" i="5"/>
  <c r="F433" i="5"/>
  <c r="I1085" i="5"/>
  <c r="H1085" i="5"/>
  <c r="J1085" i="5"/>
  <c r="F1085" i="5"/>
  <c r="R1085" i="5"/>
  <c r="I825" i="5"/>
  <c r="G638" i="5"/>
  <c r="H638" i="5"/>
  <c r="J638" i="5"/>
  <c r="I141" i="5"/>
  <c r="F141" i="5"/>
  <c r="R141" i="5"/>
  <c r="J449" i="5"/>
  <c r="J517" i="5"/>
  <c r="I925" i="5"/>
  <c r="F925" i="5"/>
  <c r="I945" i="5"/>
  <c r="R945" i="5"/>
  <c r="J945" i="5"/>
  <c r="J1009" i="5"/>
  <c r="R1009" i="5"/>
  <c r="H1324" i="5"/>
  <c r="I1324" i="5"/>
  <c r="F2109" i="5"/>
  <c r="I2109" i="5"/>
  <c r="H2477" i="5"/>
  <c r="F2477" i="5"/>
  <c r="I2377" i="5"/>
  <c r="J2377" i="5"/>
  <c r="F2289" i="5"/>
  <c r="G2289" i="5"/>
  <c r="G2462" i="5"/>
  <c r="R2462" i="5"/>
  <c r="J2290" i="5"/>
  <c r="F2078" i="5"/>
  <c r="I2078" i="5"/>
  <c r="G1910" i="5"/>
  <c r="J1578" i="5"/>
  <c r="G1578" i="5"/>
  <c r="F1010" i="5"/>
  <c r="I1010" i="5"/>
  <c r="J970" i="5"/>
  <c r="I970" i="5"/>
  <c r="R970" i="5"/>
  <c r="H970" i="5"/>
  <c r="G651" i="5"/>
  <c r="F602" i="5"/>
  <c r="H602" i="5"/>
  <c r="G442" i="5"/>
  <c r="R442" i="5"/>
  <c r="J395" i="5"/>
  <c r="R362" i="5"/>
  <c r="G322" i="5"/>
  <c r="H322" i="5"/>
  <c r="F282" i="5"/>
  <c r="I243" i="5"/>
  <c r="F243" i="5"/>
  <c r="G90" i="5"/>
  <c r="R90" i="5"/>
  <c r="H449" i="5"/>
  <c r="J1684" i="5"/>
  <c r="G1684" i="5"/>
  <c r="H1684" i="5"/>
  <c r="J1309" i="5"/>
  <c r="H1309" i="5"/>
  <c r="G1309" i="5"/>
  <c r="I1309" i="5"/>
  <c r="R1309" i="5"/>
  <c r="J1277" i="5"/>
  <c r="F1277" i="5"/>
  <c r="R1277" i="5"/>
  <c r="I1277" i="5"/>
  <c r="J1245" i="5"/>
  <c r="H1245" i="5"/>
  <c r="F1245" i="5"/>
  <c r="R1245" i="5"/>
  <c r="F1213" i="5"/>
  <c r="R1213" i="5"/>
  <c r="H1213" i="5"/>
  <c r="J1213" i="5"/>
  <c r="J1181" i="5"/>
  <c r="R1181" i="5"/>
  <c r="F1181" i="5"/>
  <c r="H1181" i="5"/>
  <c r="G1181" i="5"/>
  <c r="R1040" i="5"/>
  <c r="J956" i="5"/>
  <c r="G956" i="5"/>
  <c r="G228" i="5"/>
  <c r="R228" i="5"/>
  <c r="F228" i="5"/>
  <c r="I228" i="5"/>
  <c r="G878" i="5"/>
  <c r="H878" i="5"/>
  <c r="I878" i="5"/>
  <c r="J878" i="5"/>
  <c r="R878" i="5"/>
  <c r="G494" i="5"/>
  <c r="F494" i="5"/>
  <c r="R494" i="5"/>
  <c r="H494" i="5"/>
  <c r="G438" i="5"/>
  <c r="F438" i="5"/>
  <c r="R438" i="5"/>
  <c r="H438" i="5"/>
  <c r="I438" i="5"/>
  <c r="R374" i="5"/>
  <c r="H374" i="5"/>
  <c r="I374" i="5"/>
  <c r="R310" i="5"/>
  <c r="H310" i="5"/>
  <c r="I310" i="5"/>
  <c r="F310" i="5"/>
  <c r="G310" i="5"/>
  <c r="G246" i="5"/>
  <c r="F476" i="5"/>
  <c r="H476" i="5"/>
  <c r="G476" i="5"/>
  <c r="I476" i="5"/>
  <c r="R476" i="5"/>
  <c r="G854" i="5"/>
  <c r="J854" i="5"/>
  <c r="F854" i="5"/>
  <c r="R854" i="5"/>
  <c r="I854" i="5"/>
  <c r="G741" i="5"/>
  <c r="J741" i="5"/>
  <c r="R741" i="5"/>
  <c r="I741" i="5"/>
  <c r="H741" i="5"/>
  <c r="F741" i="5"/>
  <c r="H709" i="5"/>
  <c r="G709" i="5"/>
  <c r="I709" i="5"/>
  <c r="R709" i="5"/>
  <c r="I677" i="5"/>
  <c r="F677" i="5"/>
  <c r="G677" i="5"/>
  <c r="R677" i="5"/>
  <c r="G182" i="5"/>
  <c r="I182" i="5"/>
  <c r="F182" i="5"/>
  <c r="R182" i="5"/>
  <c r="H182" i="5"/>
  <c r="R140" i="5"/>
  <c r="G118" i="5"/>
  <c r="H118" i="5"/>
  <c r="I118" i="5"/>
  <c r="R118" i="5"/>
  <c r="R54" i="5"/>
  <c r="H1295" i="5"/>
  <c r="F509" i="5"/>
  <c r="R433" i="5"/>
  <c r="F1658" i="5"/>
  <c r="H1658" i="5"/>
  <c r="G1658" i="5"/>
  <c r="J1658" i="5"/>
  <c r="F1630" i="5"/>
  <c r="G1588" i="5"/>
  <c r="F1588" i="5"/>
  <c r="H1588" i="5"/>
  <c r="R1588" i="5"/>
  <c r="F1566" i="5"/>
  <c r="H1566" i="5"/>
  <c r="J1566" i="5"/>
  <c r="F1524" i="5"/>
  <c r="R1524" i="5"/>
  <c r="I1524" i="5"/>
  <c r="G1502" i="5"/>
  <c r="J1502" i="5"/>
  <c r="I1502" i="5"/>
  <c r="H1502" i="5"/>
  <c r="G1490" i="5"/>
  <c r="F1490" i="5"/>
  <c r="F1438" i="5"/>
  <c r="H509" i="5"/>
  <c r="I2366" i="5"/>
  <c r="J2366" i="5"/>
  <c r="F2366" i="5"/>
  <c r="J2302" i="5"/>
  <c r="H2302" i="5"/>
  <c r="R2302" i="5"/>
  <c r="R2028" i="5"/>
  <c r="H2028" i="5"/>
  <c r="I2028" i="5"/>
  <c r="J2233" i="5"/>
  <c r="G1085" i="5"/>
  <c r="I517" i="5"/>
  <c r="I2413" i="5"/>
  <c r="G2229" i="5"/>
  <c r="H2229" i="5"/>
  <c r="R2229" i="5"/>
  <c r="F2229" i="5"/>
  <c r="I2229" i="5"/>
  <c r="F2137" i="5"/>
  <c r="H2197" i="5"/>
  <c r="I2197" i="5"/>
  <c r="F2197" i="5"/>
  <c r="J2197" i="5"/>
  <c r="R2197" i="5"/>
  <c r="G1981" i="5"/>
  <c r="I2118" i="5"/>
  <c r="R2118" i="5"/>
  <c r="F2118" i="5"/>
  <c r="I1829" i="5"/>
  <c r="G1829" i="5"/>
  <c r="R1461" i="5"/>
  <c r="G1461" i="5"/>
  <c r="I1461" i="5"/>
  <c r="R1821" i="5"/>
  <c r="F1821" i="5"/>
  <c r="G1489" i="5"/>
  <c r="H1489" i="5"/>
  <c r="R1489" i="5"/>
  <c r="F1489" i="5"/>
  <c r="G1942" i="5"/>
  <c r="F1942" i="5"/>
  <c r="R1942" i="5"/>
  <c r="I1942" i="5"/>
  <c r="H1942" i="5"/>
  <c r="J1409" i="5"/>
  <c r="F1409" i="5"/>
  <c r="R937" i="5"/>
  <c r="R1077" i="5"/>
  <c r="I1077" i="5"/>
  <c r="G1077" i="5"/>
  <c r="J1077" i="5"/>
  <c r="R780" i="5"/>
  <c r="F780" i="5"/>
  <c r="H780" i="5"/>
  <c r="G780" i="5"/>
  <c r="J780" i="5"/>
  <c r="G89" i="5"/>
  <c r="F89" i="5"/>
  <c r="H89" i="5"/>
  <c r="G153" i="5"/>
  <c r="H153" i="5"/>
  <c r="F153" i="5"/>
  <c r="F329" i="5"/>
  <c r="G329" i="5"/>
  <c r="R329" i="5"/>
  <c r="R541" i="5"/>
  <c r="G541" i="5"/>
  <c r="H564" i="5"/>
  <c r="I564" i="5"/>
  <c r="R564" i="5"/>
  <c r="J564" i="5"/>
  <c r="R605" i="5"/>
  <c r="F605" i="5"/>
  <c r="H605" i="5"/>
  <c r="J617" i="5"/>
  <c r="I617" i="5"/>
  <c r="H617" i="5"/>
  <c r="R617" i="5"/>
  <c r="G617" i="5"/>
  <c r="F629" i="5"/>
  <c r="I629" i="5"/>
  <c r="R629" i="5"/>
  <c r="J629" i="5"/>
  <c r="G629" i="5"/>
  <c r="H629" i="5"/>
  <c r="J670" i="5"/>
  <c r="H670" i="5"/>
  <c r="I670" i="5"/>
  <c r="F670" i="5"/>
  <c r="G676" i="5"/>
  <c r="R676" i="5"/>
  <c r="H676" i="5"/>
  <c r="I676" i="5"/>
  <c r="G734" i="5"/>
  <c r="R734" i="5"/>
  <c r="H734" i="5"/>
  <c r="I734" i="5"/>
  <c r="H873" i="5"/>
  <c r="J873" i="5"/>
  <c r="G873" i="5"/>
  <c r="I873" i="5"/>
  <c r="R873" i="5"/>
  <c r="F957" i="5"/>
  <c r="J957" i="5"/>
  <c r="G957" i="5"/>
  <c r="H957" i="5"/>
  <c r="I957" i="5"/>
  <c r="I989" i="5"/>
  <c r="R989" i="5"/>
  <c r="J1021" i="5"/>
  <c r="H1021" i="5"/>
  <c r="I1021" i="5"/>
  <c r="R1021" i="5"/>
  <c r="H1081" i="5"/>
  <c r="J1081" i="5"/>
  <c r="I1081" i="5"/>
  <c r="F1092" i="5"/>
  <c r="R1092" i="5"/>
  <c r="H1092" i="5"/>
  <c r="G1092" i="5"/>
  <c r="I1092" i="5"/>
  <c r="J1102" i="5"/>
  <c r="F1102" i="5"/>
  <c r="R1102" i="5"/>
  <c r="G1102" i="5"/>
  <c r="H1102" i="5"/>
  <c r="I1137" i="5"/>
  <c r="G1137" i="5"/>
  <c r="R1137" i="5"/>
  <c r="F1142" i="5"/>
  <c r="R1142" i="5"/>
  <c r="H1142" i="5"/>
  <c r="G1142" i="5"/>
  <c r="I1142" i="5"/>
  <c r="F1148" i="5"/>
  <c r="J1148" i="5"/>
  <c r="G1148" i="5"/>
  <c r="H1148" i="5"/>
  <c r="J1190" i="5"/>
  <c r="H1190" i="5"/>
  <c r="F1190" i="5"/>
  <c r="G1190" i="5"/>
  <c r="R1190" i="5"/>
  <c r="F1270" i="5"/>
  <c r="J1270" i="5"/>
  <c r="H1294" i="5"/>
  <c r="J1294" i="5"/>
  <c r="F1377" i="5"/>
  <c r="G1377" i="5"/>
  <c r="G1398" i="5"/>
  <c r="F1398" i="5"/>
  <c r="R1521" i="5"/>
  <c r="H1521" i="5"/>
  <c r="G1521" i="5"/>
  <c r="I1521" i="5"/>
  <c r="F1521" i="5"/>
  <c r="J1553" i="5"/>
  <c r="H1553" i="5"/>
  <c r="I1553" i="5"/>
  <c r="R1553" i="5"/>
  <c r="G1585" i="5"/>
  <c r="R1585" i="5"/>
  <c r="F1585" i="5"/>
  <c r="H1585" i="5"/>
  <c r="I1585" i="5"/>
  <c r="R1617" i="5"/>
  <c r="H1617" i="5"/>
  <c r="I1617" i="5"/>
  <c r="R1649" i="5"/>
  <c r="G1649" i="5"/>
  <c r="H1649" i="5"/>
  <c r="F1649" i="5"/>
  <c r="J1681" i="5"/>
  <c r="H1681" i="5"/>
  <c r="I1681" i="5"/>
  <c r="F1681" i="5"/>
  <c r="R1681" i="5"/>
  <c r="F1694" i="5"/>
  <c r="J1694" i="5"/>
  <c r="I1700" i="5"/>
  <c r="R1700" i="5"/>
  <c r="F1700" i="5"/>
  <c r="G1700" i="5"/>
  <c r="H1700" i="5"/>
  <c r="F1737" i="5"/>
  <c r="F1796" i="5"/>
  <c r="G1796" i="5"/>
  <c r="I1796" i="5"/>
  <c r="R1796" i="5"/>
  <c r="I1836" i="5"/>
  <c r="J1836" i="5"/>
  <c r="R1836" i="5"/>
  <c r="F1836" i="5"/>
  <c r="G1836" i="5"/>
  <c r="G323" i="5"/>
  <c r="H305" i="5"/>
  <c r="G305" i="5"/>
  <c r="F305" i="5"/>
  <c r="R305" i="5"/>
  <c r="R357" i="5"/>
  <c r="F357" i="5"/>
  <c r="H357" i="5"/>
  <c r="I357" i="5"/>
  <c r="I1774" i="5"/>
  <c r="J1774" i="5"/>
  <c r="F1774" i="5"/>
  <c r="J1145" i="5"/>
  <c r="F1145" i="5"/>
  <c r="J825" i="5"/>
  <c r="G825" i="5"/>
  <c r="R825" i="5"/>
  <c r="G2233" i="5"/>
  <c r="G1145" i="5"/>
  <c r="I1145" i="5"/>
  <c r="F937" i="5"/>
  <c r="H825" i="5"/>
  <c r="H364" i="5"/>
  <c r="J1468" i="5"/>
  <c r="G1468" i="5"/>
  <c r="R782" i="5"/>
  <c r="J782" i="5"/>
  <c r="G156" i="5"/>
  <c r="F156" i="5"/>
  <c r="R156" i="5"/>
  <c r="H156" i="5"/>
  <c r="I156" i="5"/>
  <c r="G134" i="5"/>
  <c r="F134" i="5"/>
  <c r="R134" i="5"/>
  <c r="H134" i="5"/>
  <c r="I134" i="5"/>
  <c r="G92" i="5"/>
  <c r="H92" i="5"/>
  <c r="I92" i="5"/>
  <c r="F92" i="5"/>
  <c r="R70" i="5"/>
  <c r="R28" i="5"/>
  <c r="R21" i="5"/>
  <c r="H1829" i="5"/>
  <c r="G357" i="5"/>
  <c r="H1670" i="5"/>
  <c r="I1670" i="5"/>
  <c r="J1670" i="5"/>
  <c r="F1670" i="5"/>
  <c r="I1654" i="5"/>
  <c r="J1654" i="5"/>
  <c r="R1654" i="5"/>
  <c r="R598" i="5"/>
  <c r="F598" i="5"/>
  <c r="J558" i="5"/>
  <c r="F558" i="5"/>
  <c r="I558" i="5"/>
  <c r="J592" i="5"/>
  <c r="R470" i="5"/>
  <c r="F470" i="5"/>
  <c r="R350" i="5"/>
  <c r="H350" i="5"/>
  <c r="I350" i="5"/>
  <c r="F350" i="5"/>
  <c r="G350" i="5"/>
  <c r="H286" i="5"/>
  <c r="R286" i="5"/>
  <c r="I286" i="5"/>
  <c r="G286" i="5"/>
  <c r="F286" i="5"/>
  <c r="F222" i="5"/>
  <c r="G222" i="5"/>
  <c r="R222" i="5"/>
  <c r="H222" i="5"/>
  <c r="I222" i="5"/>
  <c r="H2413" i="5"/>
  <c r="H1145" i="5"/>
  <c r="J1489" i="5"/>
  <c r="J1942" i="5"/>
  <c r="J2229" i="5"/>
  <c r="G1652" i="5"/>
  <c r="J1652" i="5"/>
  <c r="I630" i="5"/>
  <c r="G630" i="5"/>
  <c r="R748" i="5"/>
  <c r="I748" i="5"/>
  <c r="F748" i="5"/>
  <c r="G748" i="5"/>
  <c r="J748" i="5"/>
  <c r="H748" i="5"/>
  <c r="J1137" i="5"/>
  <c r="R1988" i="5"/>
  <c r="G1622" i="5"/>
  <c r="I1622" i="5"/>
  <c r="J1622" i="5"/>
  <c r="F1622" i="5"/>
  <c r="R1622" i="5"/>
  <c r="G1580" i="5"/>
  <c r="H1580" i="5"/>
  <c r="I1580" i="5"/>
  <c r="J1580" i="5"/>
  <c r="F1580" i="5"/>
  <c r="H1516" i="5"/>
  <c r="J1516" i="5"/>
  <c r="F1516" i="5"/>
  <c r="I1516" i="5"/>
  <c r="J1470" i="5"/>
  <c r="J1422" i="5"/>
  <c r="G1422" i="5"/>
  <c r="R1422" i="5"/>
  <c r="R396" i="5"/>
  <c r="J396" i="5"/>
  <c r="F396" i="5"/>
  <c r="H396" i="5"/>
  <c r="I396" i="5"/>
  <c r="G396" i="5"/>
  <c r="G817" i="5"/>
  <c r="H817" i="5"/>
  <c r="R817" i="5"/>
  <c r="J817" i="5"/>
  <c r="F817" i="5"/>
  <c r="I817" i="5"/>
  <c r="G793" i="5"/>
  <c r="H793" i="5"/>
  <c r="R793" i="5"/>
  <c r="F793" i="5"/>
  <c r="J793" i="5"/>
  <c r="F245" i="5"/>
  <c r="R245" i="5"/>
  <c r="R2137" i="5"/>
  <c r="H1297" i="5"/>
  <c r="G1297" i="5"/>
  <c r="R1265" i="5"/>
  <c r="H1265" i="5"/>
  <c r="G1233" i="5"/>
  <c r="J1233" i="5"/>
  <c r="H1201" i="5"/>
  <c r="F1201" i="5"/>
  <c r="J1169" i="5"/>
  <c r="I1169" i="5"/>
  <c r="R1169" i="5"/>
  <c r="G1169" i="5"/>
  <c r="F1169" i="5"/>
  <c r="H1169" i="5"/>
  <c r="F825" i="5"/>
  <c r="I1489" i="5"/>
  <c r="G670" i="5"/>
  <c r="G1030" i="5"/>
  <c r="R1030" i="5"/>
  <c r="H1030" i="5"/>
  <c r="I1030" i="5"/>
  <c r="R988" i="5"/>
  <c r="G966" i="5"/>
  <c r="J966" i="5"/>
  <c r="F966" i="5"/>
  <c r="R966" i="5"/>
  <c r="H966" i="5"/>
  <c r="H989" i="5"/>
  <c r="J1092" i="5"/>
  <c r="G1420" i="5"/>
  <c r="F1420" i="5"/>
  <c r="H1420" i="5"/>
  <c r="J806" i="5"/>
  <c r="F806" i="5"/>
  <c r="R806" i="5"/>
  <c r="R745" i="5"/>
  <c r="H745" i="5"/>
  <c r="G745" i="5"/>
  <c r="I745" i="5"/>
  <c r="J745" i="5"/>
  <c r="I713" i="5"/>
  <c r="F713" i="5"/>
  <c r="R713" i="5"/>
  <c r="R681" i="5"/>
  <c r="I681" i="5"/>
  <c r="F681" i="5"/>
  <c r="H681" i="5"/>
  <c r="G681" i="5"/>
  <c r="H649" i="5"/>
  <c r="G649" i="5"/>
  <c r="I649" i="5"/>
  <c r="J649" i="5"/>
  <c r="F649" i="5"/>
  <c r="J453" i="5"/>
  <c r="R453" i="5"/>
  <c r="F453" i="5"/>
  <c r="H453" i="5"/>
  <c r="G325" i="5"/>
  <c r="H325" i="5"/>
  <c r="R325" i="5"/>
  <c r="F325" i="5"/>
  <c r="I638" i="5"/>
  <c r="H293" i="5"/>
  <c r="R647" i="5"/>
  <c r="J602" i="5"/>
  <c r="R1578" i="5"/>
  <c r="R699" i="5"/>
  <c r="G243" i="5"/>
  <c r="F2377" i="5"/>
  <c r="G1010" i="5"/>
  <c r="J651" i="5"/>
  <c r="H442" i="5"/>
  <c r="I322" i="5"/>
  <c r="H90" i="5"/>
  <c r="G282" i="5"/>
  <c r="H2289" i="5"/>
  <c r="G2073" i="5"/>
  <c r="R1389" i="5"/>
  <c r="J1389" i="5"/>
  <c r="R772" i="5"/>
  <c r="I772" i="5"/>
  <c r="F772" i="5"/>
  <c r="G772" i="5"/>
  <c r="G469" i="5"/>
  <c r="I469" i="5"/>
  <c r="F257" i="5"/>
  <c r="H257" i="5"/>
  <c r="I257" i="5"/>
  <c r="H875" i="5"/>
  <c r="G513" i="5"/>
  <c r="I513" i="5"/>
  <c r="G225" i="5"/>
  <c r="I225" i="5"/>
  <c r="G1873" i="5"/>
  <c r="I1873" i="5"/>
  <c r="F1873" i="5"/>
  <c r="S1885" i="5"/>
  <c r="S1896" i="5"/>
  <c r="S1907" i="5"/>
  <c r="S1920" i="5"/>
  <c r="R1937" i="5"/>
  <c r="I1937" i="5"/>
  <c r="H1937" i="5"/>
  <c r="J1937" i="5"/>
  <c r="F1937" i="5"/>
  <c r="G1937" i="5"/>
  <c r="S1944" i="5"/>
  <c r="S1962" i="5"/>
  <c r="S1976" i="5"/>
  <c r="S1988" i="5"/>
  <c r="S2027" i="5"/>
  <c r="S2078" i="5"/>
  <c r="S2091" i="5"/>
  <c r="S2123" i="5"/>
  <c r="S2135" i="5"/>
  <c r="S2149" i="5"/>
  <c r="I2189" i="5"/>
  <c r="F2189" i="5"/>
  <c r="R2189" i="5"/>
  <c r="G2189" i="5"/>
  <c r="H2189" i="5"/>
  <c r="S2232" i="5"/>
  <c r="S2240" i="5"/>
  <c r="S2255" i="5"/>
  <c r="S2262" i="5"/>
  <c r="S2277" i="5"/>
  <c r="S2346" i="5"/>
  <c r="S2362" i="5"/>
  <c r="S2378" i="5"/>
  <c r="S2410" i="5"/>
  <c r="J2380" i="5"/>
  <c r="F2380" i="5"/>
  <c r="I2380" i="5"/>
  <c r="R2270" i="5"/>
  <c r="H2270" i="5"/>
  <c r="J2270" i="5"/>
  <c r="F2270" i="5"/>
  <c r="I2270" i="5"/>
  <c r="J2150" i="5"/>
  <c r="I2035" i="5"/>
  <c r="R2035" i="5"/>
  <c r="J2035" i="5"/>
  <c r="H2035" i="5"/>
  <c r="R1868" i="5"/>
  <c r="F1868" i="5"/>
  <c r="G1868" i="5"/>
  <c r="I1868" i="5"/>
  <c r="J1868" i="5"/>
  <c r="I1740" i="5"/>
  <c r="F1740" i="5"/>
  <c r="G1740" i="5"/>
  <c r="H1740" i="5"/>
  <c r="J1740" i="5"/>
  <c r="R1740" i="5"/>
  <c r="I1626" i="5"/>
  <c r="R2290" i="5"/>
  <c r="H2462" i="5"/>
  <c r="H1873" i="5"/>
  <c r="H395" i="5"/>
  <c r="H243" i="5"/>
  <c r="R2109" i="5"/>
  <c r="G2329" i="5"/>
  <c r="I651" i="5"/>
  <c r="R322" i="5"/>
  <c r="H1010" i="5"/>
  <c r="F90" i="5"/>
  <c r="F513" i="5"/>
  <c r="G1389" i="5"/>
  <c r="H2073" i="5"/>
  <c r="S763" i="5"/>
  <c r="I965" i="5"/>
  <c r="R1029" i="5"/>
  <c r="H1029" i="5"/>
  <c r="S1068" i="5"/>
  <c r="S1083" i="5"/>
  <c r="I1093" i="5"/>
  <c r="R1124" i="5"/>
  <c r="F1124" i="5"/>
  <c r="G1124" i="5"/>
  <c r="I1124" i="5"/>
  <c r="S1150" i="5"/>
  <c r="S1157" i="5"/>
  <c r="S1164" i="5"/>
  <c r="S1178" i="5"/>
  <c r="S1192" i="5"/>
  <c r="S1214" i="5"/>
  <c r="S1228" i="5"/>
  <c r="S1242" i="5"/>
  <c r="S1266" i="5"/>
  <c r="F1278" i="5"/>
  <c r="R1278" i="5"/>
  <c r="S1296" i="5"/>
  <c r="S1302" i="5"/>
  <c r="S1308" i="5"/>
  <c r="S1325" i="5"/>
  <c r="S1330" i="5"/>
  <c r="S1349" i="5"/>
  <c r="G1358" i="5"/>
  <c r="R1358" i="5"/>
  <c r="H1358" i="5"/>
  <c r="J1358" i="5"/>
  <c r="S1389" i="5"/>
  <c r="S1395" i="5"/>
  <c r="S1400" i="5"/>
  <c r="S1413" i="5"/>
  <c r="I1428" i="5"/>
  <c r="J1428" i="5"/>
  <c r="F1428" i="5"/>
  <c r="S1517" i="5"/>
  <c r="S1523" i="5"/>
  <c r="G1529" i="5"/>
  <c r="R1529" i="5"/>
  <c r="I1529" i="5"/>
  <c r="S1549" i="5"/>
  <c r="H1561" i="5"/>
  <c r="R1561" i="5"/>
  <c r="I1561" i="5"/>
  <c r="S1581" i="5"/>
  <c r="H1593" i="5"/>
  <c r="I1593" i="5"/>
  <c r="R1593" i="5"/>
  <c r="S1613" i="5"/>
  <c r="S1619" i="5"/>
  <c r="I1625" i="5"/>
  <c r="S1645" i="5"/>
  <c r="S1651" i="5"/>
  <c r="J1657" i="5"/>
  <c r="H1657" i="5"/>
  <c r="I1657" i="5"/>
  <c r="F1657" i="5"/>
  <c r="G1657" i="5"/>
  <c r="S1677" i="5"/>
  <c r="S1696" i="5"/>
  <c r="J1701" i="5"/>
  <c r="F1701" i="5"/>
  <c r="S1706" i="5"/>
  <c r="S1711" i="5"/>
  <c r="G1721" i="5"/>
  <c r="J1721" i="5"/>
  <c r="F1721" i="5"/>
  <c r="I1721" i="5"/>
  <c r="S1727" i="5"/>
  <c r="F1733" i="5"/>
  <c r="I1733" i="5"/>
  <c r="S1739" i="5"/>
  <c r="S1750" i="5"/>
  <c r="I1785" i="5"/>
  <c r="J1785" i="5"/>
  <c r="F1785" i="5"/>
  <c r="S1792" i="5"/>
  <c r="S1804" i="5"/>
  <c r="S1814" i="5"/>
  <c r="S1820" i="5"/>
  <c r="S1832" i="5"/>
  <c r="S1838" i="5"/>
  <c r="S1844" i="5"/>
  <c r="S1868" i="5"/>
  <c r="S1891" i="5"/>
  <c r="S1901" i="5"/>
  <c r="R1913" i="5"/>
  <c r="H1913" i="5"/>
  <c r="J1913" i="5"/>
  <c r="F1913" i="5"/>
  <c r="I1913" i="5"/>
  <c r="S1932" i="5"/>
  <c r="I1957" i="5"/>
  <c r="H1957" i="5"/>
  <c r="J1957" i="5"/>
  <c r="F1957" i="5"/>
  <c r="R1957" i="5"/>
  <c r="S1981" i="5"/>
  <c r="S2053" i="5"/>
  <c r="S2071" i="5"/>
  <c r="S2085" i="5"/>
  <c r="S2116" i="5"/>
  <c r="S2142" i="5"/>
  <c r="S2155" i="5"/>
  <c r="S2162" i="5"/>
  <c r="S2175" i="5"/>
  <c r="S2248" i="5"/>
  <c r="S2299" i="5"/>
  <c r="S2307" i="5"/>
  <c r="S2338" i="5"/>
  <c r="S2354" i="5"/>
  <c r="S2370" i="5"/>
  <c r="S2418" i="5"/>
  <c r="S2434" i="5"/>
  <c r="I2477" i="5"/>
  <c r="J2477" i="5"/>
  <c r="R2377" i="5"/>
  <c r="H2377" i="5"/>
  <c r="I2174" i="5"/>
  <c r="J2174" i="5"/>
  <c r="F2174" i="5"/>
  <c r="H2476" i="5"/>
  <c r="J2476" i="5"/>
  <c r="I2476" i="5"/>
  <c r="G2476" i="5"/>
  <c r="R2476" i="5"/>
  <c r="R2254" i="5"/>
  <c r="F2254" i="5"/>
  <c r="G2254" i="5"/>
  <c r="I2254" i="5"/>
  <c r="J2254" i="5"/>
  <c r="H2196" i="5"/>
  <c r="G2196" i="5"/>
  <c r="J2196" i="5"/>
  <c r="I2131" i="5"/>
  <c r="H2131" i="5"/>
  <c r="J2131" i="5"/>
  <c r="R2131" i="5"/>
  <c r="F2131" i="5"/>
  <c r="G2078" i="5"/>
  <c r="J2078" i="5"/>
  <c r="J1987" i="5"/>
  <c r="I1987" i="5"/>
  <c r="G1987" i="5"/>
  <c r="I1699" i="5"/>
  <c r="G1699" i="5"/>
  <c r="J1699" i="5"/>
  <c r="J1227" i="5"/>
  <c r="R1227" i="5"/>
  <c r="R167" i="5"/>
  <c r="R1626" i="5"/>
  <c r="J498" i="5"/>
  <c r="H1626" i="5"/>
  <c r="G2477" i="5"/>
  <c r="F2462" i="5"/>
  <c r="G2174" i="5"/>
  <c r="R1910" i="5"/>
  <c r="R2217" i="5"/>
  <c r="R1873" i="5"/>
  <c r="I395" i="5"/>
  <c r="S2060" i="5"/>
  <c r="S2322" i="5"/>
  <c r="G2109" i="5"/>
  <c r="I282" i="5"/>
  <c r="R42" i="5"/>
  <c r="J513" i="5"/>
  <c r="H469" i="5"/>
  <c r="R1902" i="5"/>
  <c r="F1389" i="5"/>
  <c r="F2035" i="5"/>
  <c r="H772" i="5"/>
  <c r="S2047" i="5"/>
  <c r="G2131" i="5"/>
  <c r="H2254" i="5"/>
  <c r="R1987" i="5"/>
  <c r="J1873" i="5"/>
  <c r="I2329" i="5"/>
  <c r="H2329" i="5"/>
  <c r="F442" i="5"/>
  <c r="R1010" i="5"/>
  <c r="H282" i="5"/>
  <c r="R469" i="5"/>
  <c r="H1389" i="5"/>
  <c r="S2426" i="5"/>
  <c r="G2377" i="5"/>
  <c r="G2270" i="5"/>
  <c r="G2185" i="5"/>
  <c r="R1798" i="5"/>
  <c r="H1798" i="5"/>
  <c r="J1798" i="5"/>
  <c r="I1798" i="5"/>
  <c r="G1798" i="5"/>
  <c r="F1798" i="5"/>
  <c r="F395" i="5"/>
  <c r="I699" i="5"/>
  <c r="G362" i="5"/>
  <c r="S2466" i="5"/>
  <c r="H2109" i="5"/>
  <c r="F2290" i="5"/>
  <c r="G2290" i="5"/>
  <c r="J2109" i="5"/>
  <c r="I1578" i="5"/>
  <c r="G395" i="5"/>
  <c r="F362" i="5"/>
  <c r="S2314" i="5"/>
  <c r="G970" i="5"/>
  <c r="H651" i="5"/>
  <c r="H699" i="5"/>
  <c r="F322" i="5"/>
  <c r="F970" i="5"/>
  <c r="J1010" i="5"/>
  <c r="I90" i="5"/>
  <c r="F469" i="5"/>
  <c r="I1902" i="5"/>
  <c r="H2170" i="5"/>
  <c r="G2035" i="5"/>
  <c r="I1389" i="5"/>
  <c r="I2150" i="5"/>
  <c r="S1926" i="5"/>
  <c r="S1290" i="5"/>
  <c r="S2442" i="5"/>
  <c r="R651" i="5"/>
  <c r="F699" i="5"/>
  <c r="J442" i="5"/>
  <c r="J469" i="5"/>
  <c r="J1902" i="5"/>
  <c r="R1956" i="5"/>
  <c r="J837" i="5"/>
  <c r="R2073" i="5"/>
  <c r="G2105" i="5"/>
  <c r="J772" i="5"/>
  <c r="I2196" i="5"/>
  <c r="S1879" i="5"/>
  <c r="S2196" i="5"/>
  <c r="S2168" i="5"/>
  <c r="I498" i="5"/>
  <c r="H1578" i="5"/>
  <c r="R2150" i="5"/>
  <c r="I362" i="5"/>
  <c r="G1626" i="5"/>
  <c r="R2196" i="5"/>
  <c r="F651" i="5"/>
  <c r="J699" i="5"/>
  <c r="H362" i="5"/>
  <c r="I442" i="5"/>
  <c r="F1902" i="5"/>
  <c r="R225" i="5"/>
  <c r="G257" i="5"/>
  <c r="I2073" i="5"/>
  <c r="G1227" i="5"/>
  <c r="R2289" i="5"/>
  <c r="S2183" i="5"/>
  <c r="S1951" i="5"/>
  <c r="G2013" i="5"/>
  <c r="I2013" i="5"/>
  <c r="H2013" i="5"/>
  <c r="H2212" i="5"/>
  <c r="J2212" i="5"/>
  <c r="F2212" i="5"/>
  <c r="I1853" i="5"/>
  <c r="J1853" i="5"/>
  <c r="F1853" i="5"/>
  <c r="G1853" i="5"/>
  <c r="G1421" i="5"/>
  <c r="I1421" i="5"/>
  <c r="I457" i="5"/>
  <c r="G1101" i="5"/>
  <c r="R45" i="5"/>
  <c r="G77" i="5"/>
  <c r="R77" i="5"/>
  <c r="H77" i="5"/>
  <c r="I77" i="5"/>
  <c r="F109" i="5"/>
  <c r="R109" i="5"/>
  <c r="H109" i="5"/>
  <c r="G109" i="5"/>
  <c r="I109" i="5"/>
  <c r="G141" i="5"/>
  <c r="H141" i="5"/>
  <c r="S186" i="5"/>
  <c r="F198" i="5"/>
  <c r="H198" i="5"/>
  <c r="I198" i="5"/>
  <c r="G198" i="5"/>
  <c r="S215" i="5"/>
  <c r="S221" i="5"/>
  <c r="S228" i="5"/>
  <c r="S249" i="5"/>
  <c r="S256" i="5"/>
  <c r="S269" i="5"/>
  <c r="S288" i="5"/>
  <c r="S294" i="5"/>
  <c r="S301" i="5"/>
  <c r="S309" i="5"/>
  <c r="S323" i="5"/>
  <c r="S330" i="5"/>
  <c r="S344" i="5"/>
  <c r="G349" i="5"/>
  <c r="R349" i="5"/>
  <c r="H349" i="5"/>
  <c r="I349" i="5"/>
  <c r="S411" i="5"/>
  <c r="S436" i="5"/>
  <c r="I449" i="5"/>
  <c r="R449" i="5"/>
  <c r="F449" i="5"/>
  <c r="G449" i="5"/>
  <c r="S469" i="5"/>
  <c r="F517" i="5"/>
  <c r="G517" i="5"/>
  <c r="R517" i="5"/>
  <c r="H517" i="5"/>
  <c r="S523" i="5"/>
  <c r="S542" i="5"/>
  <c r="F548" i="5"/>
  <c r="H548" i="5"/>
  <c r="I548" i="5"/>
  <c r="J548" i="5"/>
  <c r="H553" i="5"/>
  <c r="R553" i="5"/>
  <c r="G553" i="5"/>
  <c r="J553" i="5"/>
  <c r="S559" i="5"/>
  <c r="S572" i="5"/>
  <c r="H577" i="5"/>
  <c r="R577" i="5"/>
  <c r="I577" i="5"/>
  <c r="F577" i="5"/>
  <c r="S595" i="5"/>
  <c r="S606" i="5"/>
  <c r="I612" i="5"/>
  <c r="J612" i="5"/>
  <c r="F612" i="5"/>
  <c r="S630" i="5"/>
  <c r="S648" i="5"/>
  <c r="S660" i="5"/>
  <c r="S671" i="5"/>
  <c r="G694" i="5"/>
  <c r="J694" i="5"/>
  <c r="G700" i="5"/>
  <c r="I700" i="5"/>
  <c r="S706" i="5"/>
  <c r="S712" i="5"/>
  <c r="S718" i="5"/>
  <c r="S747" i="5"/>
  <c r="S755" i="5"/>
  <c r="S762" i="5"/>
  <c r="S775" i="5"/>
  <c r="S783" i="5"/>
  <c r="S789" i="5"/>
  <c r="S795" i="5"/>
  <c r="S803" i="5"/>
  <c r="S809" i="5"/>
  <c r="S822" i="5"/>
  <c r="S830" i="5"/>
  <c r="S842" i="5"/>
  <c r="R849" i="5"/>
  <c r="J849" i="5"/>
  <c r="H849" i="5"/>
  <c r="F849" i="5"/>
  <c r="I861" i="5"/>
  <c r="R861" i="5"/>
  <c r="S874" i="5"/>
  <c r="S887" i="5"/>
  <c r="S899" i="5"/>
  <c r="S907" i="5"/>
  <c r="G925" i="5"/>
  <c r="R925" i="5"/>
  <c r="J925" i="5"/>
  <c r="H925" i="5"/>
  <c r="S940" i="5"/>
  <c r="F945" i="5"/>
  <c r="G945" i="5"/>
  <c r="H945" i="5"/>
  <c r="S958" i="5"/>
  <c r="R977" i="5"/>
  <c r="F977" i="5"/>
  <c r="S1022" i="5"/>
  <c r="S1035" i="5"/>
  <c r="H1041" i="5"/>
  <c r="I1041" i="5"/>
  <c r="S1061" i="5"/>
  <c r="S1067" i="5"/>
  <c r="I1108" i="5"/>
  <c r="F1108" i="5"/>
  <c r="I1118" i="5"/>
  <c r="S1184" i="5"/>
  <c r="I1198" i="5"/>
  <c r="F1198" i="5"/>
  <c r="G1198" i="5"/>
  <c r="R1198" i="5"/>
  <c r="S1220" i="5"/>
  <c r="S1227" i="5"/>
  <c r="S1234" i="5"/>
  <c r="S1248" i="5"/>
  <c r="S1254" i="5"/>
  <c r="S1260" i="5"/>
  <c r="S1271" i="5"/>
  <c r="S1278" i="5"/>
  <c r="S1284" i="5"/>
  <c r="S1301" i="5"/>
  <c r="J1324" i="5"/>
  <c r="R1324" i="5"/>
  <c r="G1324" i="5"/>
  <c r="F1324" i="5"/>
  <c r="S1336" i="5"/>
  <c r="R1342" i="5"/>
  <c r="F1342" i="5"/>
  <c r="S1363" i="5"/>
  <c r="J1373" i="5"/>
  <c r="R1373" i="5"/>
  <c r="G1373" i="5"/>
  <c r="I1373" i="5"/>
  <c r="S1383" i="5"/>
  <c r="S1399" i="5"/>
  <c r="S1405" i="5"/>
  <c r="F1412" i="5"/>
  <c r="H1412" i="5"/>
  <c r="S1464" i="5"/>
  <c r="S1472" i="5"/>
  <c r="S1488" i="5"/>
  <c r="S1503" i="5"/>
  <c r="J1509" i="5"/>
  <c r="H1509" i="5"/>
  <c r="I1509" i="5"/>
  <c r="R1509" i="5"/>
  <c r="G1509" i="5"/>
  <c r="F1509" i="5"/>
  <c r="S1522" i="5"/>
  <c r="S1535" i="5"/>
  <c r="I1541" i="5"/>
  <c r="R1541" i="5"/>
  <c r="H1541" i="5"/>
  <c r="S1548" i="5"/>
  <c r="S1554" i="5"/>
  <c r="S1567" i="5"/>
  <c r="R1573" i="5"/>
  <c r="H1573" i="5"/>
  <c r="J1573" i="5"/>
  <c r="G1573" i="5"/>
  <c r="F1573" i="5"/>
  <c r="S1599" i="5"/>
  <c r="R1605" i="5"/>
  <c r="H1605" i="5"/>
  <c r="I1605" i="5"/>
  <c r="F1605" i="5"/>
  <c r="J1605" i="5"/>
  <c r="S1612" i="5"/>
  <c r="S1631" i="5"/>
  <c r="R1637" i="5"/>
  <c r="G1637" i="5"/>
  <c r="H1637" i="5"/>
  <c r="I1637" i="5"/>
  <c r="S1650" i="5"/>
  <c r="S1663" i="5"/>
  <c r="R1669" i="5"/>
  <c r="G1669" i="5"/>
  <c r="H1669" i="5"/>
  <c r="I1669" i="5"/>
  <c r="S1676" i="5"/>
  <c r="S1695" i="5"/>
  <c r="I1705" i="5"/>
  <c r="J1705" i="5"/>
  <c r="F1705" i="5"/>
  <c r="H1710" i="5"/>
  <c r="J1710" i="5"/>
  <c r="J1726" i="5"/>
  <c r="F1726" i="5"/>
  <c r="S1733" i="5"/>
  <c r="S1738" i="5"/>
  <c r="S1744" i="5"/>
  <c r="J1749" i="5"/>
  <c r="I1749" i="5"/>
  <c r="F1749" i="5"/>
  <c r="S1756" i="5"/>
  <c r="J1761" i="5"/>
  <c r="F1761" i="5"/>
  <c r="I1761" i="5"/>
  <c r="H1761" i="5"/>
  <c r="G1761" i="5"/>
  <c r="S1768" i="5"/>
  <c r="S1779" i="5"/>
  <c r="S1791" i="5"/>
  <c r="S1797" i="5"/>
  <c r="S1803" i="5"/>
  <c r="S1808" i="5"/>
  <c r="J1813" i="5"/>
  <c r="F1813" i="5"/>
  <c r="I1813" i="5"/>
  <c r="H1813" i="5"/>
  <c r="G1813" i="5"/>
  <c r="S1819" i="5"/>
  <c r="S1831" i="5"/>
  <c r="S1837" i="5"/>
  <c r="S1843" i="5"/>
  <c r="S1854" i="5"/>
  <c r="S1860" i="5"/>
  <c r="S1867" i="5"/>
  <c r="S1873" i="5"/>
  <c r="H1878" i="5"/>
  <c r="G1878" i="5"/>
  <c r="I1878" i="5"/>
  <c r="F1878" i="5"/>
  <c r="J1878" i="5"/>
  <c r="S1884" i="5"/>
  <c r="S1890" i="5"/>
  <c r="S1895" i="5"/>
  <c r="H1900" i="5"/>
  <c r="J1900" i="5"/>
  <c r="G1900" i="5"/>
  <c r="F1900" i="5"/>
  <c r="S1906" i="5"/>
  <c r="S1919" i="5"/>
  <c r="G1925" i="5"/>
  <c r="I1925" i="5"/>
  <c r="S1931" i="5"/>
  <c r="S1943" i="5"/>
  <c r="S1950" i="5"/>
  <c r="S1957" i="5"/>
  <c r="R1961" i="5"/>
  <c r="G1961" i="5"/>
  <c r="I1961" i="5"/>
  <c r="H1961" i="5"/>
  <c r="J1961" i="5"/>
  <c r="F1961" i="5"/>
  <c r="S1968" i="5"/>
  <c r="S1975" i="5"/>
  <c r="I1980" i="5"/>
  <c r="R1980" i="5"/>
  <c r="G1655" i="5"/>
  <c r="R26" i="5"/>
  <c r="I2358" i="5"/>
  <c r="G2358" i="5"/>
  <c r="H2358" i="5"/>
  <c r="R2358" i="5"/>
  <c r="G918" i="5"/>
  <c r="R918" i="5"/>
  <c r="I918" i="5"/>
  <c r="H918" i="5"/>
  <c r="J918" i="5"/>
  <c r="G870" i="5"/>
  <c r="F870" i="5"/>
  <c r="R870" i="5"/>
  <c r="H870" i="5"/>
  <c r="I870" i="5"/>
  <c r="G822" i="5"/>
  <c r="J822" i="5"/>
  <c r="F822" i="5"/>
  <c r="R822" i="5"/>
  <c r="H822" i="5"/>
  <c r="I822" i="5"/>
  <c r="G1941" i="5"/>
  <c r="J1941" i="5"/>
  <c r="F1941" i="5"/>
  <c r="R1941" i="5"/>
  <c r="I1941" i="5"/>
  <c r="H1941" i="5"/>
  <c r="R1497" i="5"/>
  <c r="I1497" i="5"/>
  <c r="F1497" i="5"/>
  <c r="G1497" i="5"/>
  <c r="J1497" i="5"/>
  <c r="H1497" i="5"/>
  <c r="I1413" i="5"/>
  <c r="J1413" i="5"/>
  <c r="H1413" i="5"/>
  <c r="R1413" i="5"/>
  <c r="G1413" i="5"/>
  <c r="F1413" i="5"/>
  <c r="G518" i="5"/>
  <c r="H518" i="5"/>
  <c r="I518" i="5"/>
  <c r="F518" i="5"/>
  <c r="J518" i="5"/>
  <c r="H462" i="5"/>
  <c r="J462" i="5"/>
  <c r="R462" i="5"/>
  <c r="I462" i="5"/>
  <c r="G462" i="5"/>
  <c r="F462" i="5"/>
  <c r="J398" i="5"/>
  <c r="G398" i="5"/>
  <c r="H398" i="5"/>
  <c r="R334" i="5"/>
  <c r="H334" i="5"/>
  <c r="I334" i="5"/>
  <c r="G334" i="5"/>
  <c r="F334" i="5"/>
  <c r="G270" i="5"/>
  <c r="R270" i="5"/>
  <c r="F214" i="5"/>
  <c r="H214" i="5"/>
  <c r="I214" i="5"/>
  <c r="R214" i="5"/>
  <c r="S1987" i="5"/>
  <c r="S1994" i="5"/>
  <c r="G2033" i="5"/>
  <c r="F2033" i="5"/>
  <c r="H2033" i="5"/>
  <c r="I2033" i="5"/>
  <c r="S2046" i="5"/>
  <c r="J2052" i="5"/>
  <c r="F2052" i="5"/>
  <c r="I2052" i="5"/>
  <c r="H2052" i="5"/>
  <c r="S2059" i="5"/>
  <c r="J1482" i="5"/>
  <c r="S2019" i="5"/>
  <c r="I532" i="5"/>
  <c r="R532" i="5"/>
  <c r="J532" i="5"/>
  <c r="F532" i="5"/>
  <c r="H532" i="5"/>
  <c r="G532" i="5"/>
  <c r="I1420" i="5"/>
  <c r="R1420" i="5"/>
  <c r="J1420" i="5"/>
  <c r="F1964" i="5"/>
  <c r="I1964" i="5"/>
  <c r="R1964" i="5"/>
  <c r="G1966" i="5"/>
  <c r="H1966" i="5"/>
  <c r="J1966" i="5"/>
  <c r="G1782" i="5"/>
  <c r="H1782" i="5"/>
  <c r="I1782" i="5"/>
  <c r="J1782" i="5"/>
  <c r="F1782" i="5"/>
  <c r="R1782" i="5"/>
  <c r="H1442" i="5"/>
  <c r="J903" i="5"/>
  <c r="S2070" i="5"/>
  <c r="I996" i="5"/>
  <c r="F996" i="5"/>
  <c r="J2316" i="5"/>
  <c r="I2316" i="5"/>
  <c r="H2356" i="5"/>
  <c r="I2356" i="5"/>
  <c r="G2201" i="5"/>
  <c r="H2201" i="5"/>
  <c r="R2201" i="5"/>
  <c r="F2201" i="5"/>
  <c r="I2201" i="5"/>
  <c r="J2201" i="5"/>
  <c r="F1949" i="5"/>
  <c r="J1949" i="5"/>
  <c r="H1445" i="5"/>
  <c r="F1445" i="5"/>
  <c r="R1445" i="5"/>
  <c r="G1445" i="5"/>
  <c r="I1445" i="5"/>
  <c r="G405" i="5"/>
  <c r="I405" i="5"/>
  <c r="J405" i="5"/>
  <c r="F405" i="5"/>
  <c r="H405" i="5"/>
  <c r="J397" i="5"/>
  <c r="H397" i="5"/>
  <c r="F397" i="5"/>
  <c r="R397" i="5"/>
  <c r="F893" i="5"/>
  <c r="R893" i="5"/>
  <c r="G893" i="5"/>
  <c r="H893" i="5"/>
  <c r="J893" i="5"/>
  <c r="G361" i="5"/>
  <c r="F361" i="5"/>
  <c r="H361" i="5"/>
  <c r="R361" i="5"/>
  <c r="I361" i="5"/>
  <c r="H881" i="5"/>
  <c r="R881" i="5"/>
  <c r="F881" i="5"/>
  <c r="I881" i="5"/>
  <c r="J881" i="5"/>
  <c r="G190" i="5"/>
  <c r="F190" i="5"/>
  <c r="R190" i="5"/>
  <c r="H190" i="5"/>
  <c r="G126" i="5"/>
  <c r="I126" i="5"/>
  <c r="F126" i="5"/>
  <c r="R62" i="5"/>
  <c r="R18" i="5"/>
  <c r="G241" i="5"/>
  <c r="R241" i="5"/>
  <c r="I241" i="5"/>
  <c r="F241" i="5"/>
  <c r="H524" i="5"/>
  <c r="R524" i="5"/>
  <c r="J524" i="5"/>
  <c r="F524" i="5"/>
  <c r="I524" i="5"/>
  <c r="F1468" i="5"/>
  <c r="H1468" i="5"/>
  <c r="I1468" i="5"/>
  <c r="R1468" i="5"/>
  <c r="I1228" i="5"/>
  <c r="R1228" i="5"/>
  <c r="G1228" i="5"/>
  <c r="H1228" i="5"/>
  <c r="J1228" i="5"/>
  <c r="G765" i="5"/>
  <c r="J765" i="5"/>
  <c r="F765" i="5"/>
  <c r="I765" i="5"/>
  <c r="R929" i="5"/>
  <c r="I929" i="5"/>
  <c r="H929" i="5"/>
  <c r="J929" i="5"/>
  <c r="G929" i="5"/>
  <c r="H757" i="5"/>
  <c r="J757" i="5"/>
  <c r="I757" i="5"/>
  <c r="G757" i="5"/>
  <c r="J797" i="5"/>
  <c r="R797" i="5"/>
  <c r="I797" i="5"/>
  <c r="F1606" i="5"/>
  <c r="R550" i="5"/>
  <c r="I550" i="5"/>
  <c r="J377" i="5"/>
  <c r="I377" i="5"/>
  <c r="F273" i="5"/>
  <c r="G273" i="5"/>
  <c r="R273" i="5"/>
  <c r="I657" i="5"/>
  <c r="F657" i="5"/>
  <c r="R657" i="5"/>
  <c r="H657" i="5"/>
  <c r="G657" i="5"/>
  <c r="F1405" i="5"/>
  <c r="H1405" i="5"/>
  <c r="S2084" i="5"/>
  <c r="S2090" i="5"/>
  <c r="S2102" i="5"/>
  <c r="S2109" i="5"/>
  <c r="S2115" i="5"/>
  <c r="S2122" i="5"/>
  <c r="S2128" i="5"/>
  <c r="S2134" i="5"/>
  <c r="S2141" i="5"/>
  <c r="S2148" i="5"/>
  <c r="S2167" i="5"/>
  <c r="S2182" i="5"/>
  <c r="S2189" i="5"/>
  <c r="S2195" i="5"/>
  <c r="S2203" i="5"/>
  <c r="S2209" i="5"/>
  <c r="S2223" i="5"/>
  <c r="S2239" i="5"/>
  <c r="S2247" i="5"/>
  <c r="S2254" i="5"/>
  <c r="S2261" i="5"/>
  <c r="S2269" i="5"/>
  <c r="S2283" i="5"/>
  <c r="F2313" i="5"/>
  <c r="R2313" i="5"/>
  <c r="I2438" i="5"/>
  <c r="J2438" i="5"/>
  <c r="F2438" i="5"/>
  <c r="H2438" i="5"/>
  <c r="G2438" i="5"/>
  <c r="I2337" i="5"/>
  <c r="H2337" i="5"/>
  <c r="J2337" i="5"/>
  <c r="F2337" i="5"/>
  <c r="G2337" i="5"/>
  <c r="I2213" i="5"/>
  <c r="I2478" i="5"/>
  <c r="J2478" i="5"/>
  <c r="F2478" i="5"/>
  <c r="G2478" i="5"/>
  <c r="H2478" i="5"/>
  <c r="I2430" i="5"/>
  <c r="R2430" i="5"/>
  <c r="J2430" i="5"/>
  <c r="F2430" i="5"/>
  <c r="H2430" i="5"/>
  <c r="G2430" i="5"/>
  <c r="J2398" i="5"/>
  <c r="G2398" i="5"/>
  <c r="H2382" i="5"/>
  <c r="F2382" i="5"/>
  <c r="I2382" i="5"/>
  <c r="J2382" i="5"/>
  <c r="F2311" i="5"/>
  <c r="I2311" i="5"/>
  <c r="R2311" i="5"/>
  <c r="G2311" i="5"/>
  <c r="G2291" i="5"/>
  <c r="H2271" i="5"/>
  <c r="R2271" i="5"/>
  <c r="F2271" i="5"/>
  <c r="J2271" i="5"/>
  <c r="G2271" i="5"/>
  <c r="I2271" i="5"/>
  <c r="G2259" i="5"/>
  <c r="R2259" i="5"/>
  <c r="F2198" i="5"/>
  <c r="J2198" i="5"/>
  <c r="H2171" i="5"/>
  <c r="J2110" i="5"/>
  <c r="F2110" i="5"/>
  <c r="I2110" i="5"/>
  <c r="G2110" i="5"/>
  <c r="I1779" i="5"/>
  <c r="G1779" i="5"/>
  <c r="J1779" i="5"/>
  <c r="G1747" i="5"/>
  <c r="R1747" i="5"/>
  <c r="H1747" i="5"/>
  <c r="J1747" i="5"/>
  <c r="I1747" i="5"/>
  <c r="H1539" i="5"/>
  <c r="R1539" i="5"/>
  <c r="I1539" i="5"/>
  <c r="F1539" i="5"/>
  <c r="F1442" i="5"/>
  <c r="I1442" i="5"/>
  <c r="J1442" i="5"/>
  <c r="R1023" i="5"/>
  <c r="I1023" i="5"/>
  <c r="G1023" i="5"/>
  <c r="R978" i="5"/>
  <c r="J978" i="5"/>
  <c r="H978" i="5"/>
  <c r="G903" i="5"/>
  <c r="H903" i="5"/>
  <c r="R611" i="5"/>
  <c r="F611" i="5"/>
  <c r="I611" i="5"/>
  <c r="H559" i="5"/>
  <c r="I559" i="5"/>
  <c r="G499" i="5"/>
  <c r="F499" i="5"/>
  <c r="I402" i="5"/>
  <c r="R402" i="5"/>
  <c r="H402" i="5"/>
  <c r="F323" i="5"/>
  <c r="H323" i="5"/>
  <c r="F290" i="5"/>
  <c r="R290" i="5"/>
  <c r="H163" i="5"/>
  <c r="H95" i="5"/>
  <c r="H1482" i="5"/>
  <c r="G1175" i="5"/>
  <c r="J1023" i="5"/>
  <c r="H2311" i="5"/>
  <c r="I903" i="5"/>
  <c r="H1023" i="5"/>
  <c r="I443" i="5"/>
  <c r="F1779" i="5"/>
  <c r="H233" i="5"/>
  <c r="J2259" i="5"/>
  <c r="F443" i="5"/>
  <c r="H290" i="5"/>
  <c r="S2174" i="5"/>
  <c r="F2213" i="5"/>
  <c r="S2457" i="5"/>
  <c r="I163" i="5"/>
  <c r="I323" i="5"/>
  <c r="R1442" i="5"/>
  <c r="S2276" i="5"/>
  <c r="G508" i="5"/>
  <c r="F508" i="5"/>
  <c r="H508" i="5"/>
  <c r="I508" i="5"/>
  <c r="R508" i="5"/>
  <c r="I340" i="5"/>
  <c r="G340" i="5"/>
  <c r="R340" i="5"/>
  <c r="F340" i="5"/>
  <c r="G252" i="5"/>
  <c r="F252" i="5"/>
  <c r="G2005" i="5"/>
  <c r="F2005" i="5"/>
  <c r="R2022" i="5"/>
  <c r="J2022" i="5"/>
  <c r="G2022" i="5"/>
  <c r="R2213" i="5"/>
  <c r="G163" i="5"/>
  <c r="I2259" i="5"/>
  <c r="S2291" i="5"/>
  <c r="R2337" i="5"/>
  <c r="J2046" i="5"/>
  <c r="R2046" i="5"/>
  <c r="F95" i="5"/>
  <c r="J2213" i="5"/>
  <c r="I2381" i="5"/>
  <c r="F1482" i="5"/>
  <c r="G1482" i="5"/>
  <c r="R2382" i="5"/>
  <c r="R95" i="5"/>
  <c r="F163" i="5"/>
  <c r="J1539" i="5"/>
  <c r="I499" i="5"/>
  <c r="F2259" i="5"/>
  <c r="G363" i="5"/>
  <c r="F2350" i="5"/>
  <c r="G2350" i="5"/>
  <c r="G95" i="5"/>
  <c r="H611" i="5"/>
  <c r="G1539" i="5"/>
  <c r="H499" i="5"/>
  <c r="R2438" i="5"/>
  <c r="R2478" i="5"/>
  <c r="H1313" i="5"/>
  <c r="G1313" i="5"/>
  <c r="J1313" i="5"/>
  <c r="I1281" i="5"/>
  <c r="F1281" i="5"/>
  <c r="G1249" i="5"/>
  <c r="J1249" i="5"/>
  <c r="G1217" i="5"/>
  <c r="H1217" i="5"/>
  <c r="G1185" i="5"/>
  <c r="R1185" i="5"/>
  <c r="F1153" i="5"/>
  <c r="H1153" i="5"/>
  <c r="I1153" i="5"/>
  <c r="G1153" i="5"/>
  <c r="G1062" i="5"/>
  <c r="J1062" i="5"/>
  <c r="F1062" i="5"/>
  <c r="R1062" i="5"/>
  <c r="I1062" i="5"/>
  <c r="J1040" i="5"/>
  <c r="I1020" i="5"/>
  <c r="H1020" i="5"/>
  <c r="G998" i="5"/>
  <c r="J998" i="5"/>
  <c r="F998" i="5"/>
  <c r="R998" i="5"/>
  <c r="H998" i="5"/>
  <c r="I998" i="5"/>
  <c r="H956" i="5"/>
  <c r="R956" i="5"/>
  <c r="F956" i="5"/>
  <c r="I956" i="5"/>
  <c r="J2118" i="5"/>
  <c r="I798" i="5"/>
  <c r="I853" i="5"/>
  <c r="R2293" i="5"/>
  <c r="F269" i="5"/>
  <c r="G269" i="5"/>
  <c r="I269" i="5"/>
  <c r="H269" i="5"/>
  <c r="S277" i="5"/>
  <c r="S317" i="5"/>
  <c r="S331" i="5"/>
  <c r="S350" i="5"/>
  <c r="S383" i="5"/>
  <c r="I389" i="5"/>
  <c r="S424" i="5"/>
  <c r="S444" i="5"/>
  <c r="S470" i="5"/>
  <c r="S485" i="5"/>
  <c r="S491" i="5"/>
  <c r="S498" i="5"/>
  <c r="S504" i="5"/>
  <c r="S531" i="5"/>
  <c r="R537" i="5"/>
  <c r="H537" i="5"/>
  <c r="F537" i="5"/>
  <c r="I537" i="5"/>
  <c r="J537" i="5"/>
  <c r="G537" i="5"/>
  <c r="S543" i="5"/>
  <c r="S549" i="5"/>
  <c r="S554" i="5"/>
  <c r="I565" i="5"/>
  <c r="H565" i="5"/>
  <c r="G565" i="5"/>
  <c r="J565" i="5"/>
  <c r="I572" i="5"/>
  <c r="G572" i="5"/>
  <c r="J572" i="5"/>
  <c r="R572" i="5"/>
  <c r="H572" i="5"/>
  <c r="F572" i="5"/>
  <c r="S578" i="5"/>
  <c r="S644" i="5"/>
  <c r="J654" i="5"/>
  <c r="R654" i="5"/>
  <c r="I654" i="5"/>
  <c r="H654" i="5"/>
  <c r="F660" i="5"/>
  <c r="G660" i="5"/>
  <c r="R660" i="5"/>
  <c r="I660" i="5"/>
  <c r="S666" i="5"/>
  <c r="S736" i="5"/>
  <c r="S810" i="5"/>
  <c r="S850" i="5"/>
  <c r="F940" i="5"/>
  <c r="H940" i="5"/>
  <c r="J940" i="5"/>
  <c r="I940" i="5"/>
  <c r="J1542" i="5"/>
  <c r="G1642" i="5"/>
  <c r="J2293" i="5"/>
  <c r="I2245" i="5"/>
  <c r="H1642" i="5"/>
  <c r="H798" i="5"/>
  <c r="I1542" i="5"/>
  <c r="J853" i="5"/>
  <c r="J2267" i="5"/>
  <c r="G2443" i="5"/>
  <c r="F2293" i="5"/>
  <c r="F2126" i="5"/>
  <c r="S2279" i="5"/>
  <c r="S2191" i="5"/>
  <c r="I1109" i="5"/>
  <c r="S2086" i="5"/>
  <c r="S2099" i="5"/>
  <c r="H2117" i="5"/>
  <c r="R2117" i="5"/>
  <c r="F2117" i="5"/>
  <c r="J2117" i="5"/>
  <c r="I2117" i="5"/>
  <c r="G2124" i="5"/>
  <c r="I2124" i="5"/>
  <c r="H2124" i="5"/>
  <c r="J2124" i="5"/>
  <c r="R2124" i="5"/>
  <c r="S2130" i="5"/>
  <c r="S2150" i="5"/>
  <c r="S2234" i="5"/>
  <c r="S2250" i="5"/>
  <c r="S2264" i="5"/>
  <c r="S2272" i="5"/>
  <c r="S2309" i="5"/>
  <c r="S2316" i="5"/>
  <c r="S2324" i="5"/>
  <c r="S2340" i="5"/>
  <c r="S2348" i="5"/>
  <c r="S2356" i="5"/>
  <c r="S2364" i="5"/>
  <c r="S2388" i="5"/>
  <c r="S2396" i="5"/>
  <c r="S2404" i="5"/>
  <c r="S2420" i="5"/>
  <c r="S2436" i="5"/>
  <c r="S2468" i="5"/>
  <c r="S2476" i="5"/>
  <c r="F2465" i="5"/>
  <c r="H2465" i="5"/>
  <c r="R2465" i="5"/>
  <c r="G2465" i="5"/>
  <c r="G2369" i="5"/>
  <c r="J2369" i="5"/>
  <c r="H2369" i="5"/>
  <c r="I2369" i="5"/>
  <c r="J2459" i="5"/>
  <c r="R2459" i="5"/>
  <c r="F2459" i="5"/>
  <c r="J2443" i="5"/>
  <c r="F2443" i="5"/>
  <c r="G2324" i="5"/>
  <c r="J2324" i="5"/>
  <c r="F2324" i="5"/>
  <c r="I2324" i="5"/>
  <c r="R2238" i="5"/>
  <c r="H2238" i="5"/>
  <c r="J2238" i="5"/>
  <c r="G2238" i="5"/>
  <c r="R2099" i="5"/>
  <c r="G2099" i="5"/>
  <c r="I2099" i="5"/>
  <c r="J2099" i="5"/>
  <c r="J1764" i="5"/>
  <c r="G1764" i="5"/>
  <c r="H1692" i="5"/>
  <c r="I1692" i="5"/>
  <c r="J1692" i="5"/>
  <c r="R1692" i="5"/>
  <c r="G1467" i="5"/>
  <c r="F798" i="5"/>
  <c r="F276" i="5"/>
  <c r="R853" i="5"/>
  <c r="G1109" i="5"/>
  <c r="F2245" i="5"/>
  <c r="J2465" i="5"/>
  <c r="F2070" i="5"/>
  <c r="R798" i="5"/>
  <c r="F1829" i="5"/>
  <c r="I1606" i="5"/>
  <c r="I276" i="5"/>
  <c r="H853" i="5"/>
  <c r="R1109" i="5"/>
  <c r="R2369" i="5"/>
  <c r="R2324" i="5"/>
  <c r="G1692" i="5"/>
  <c r="S397" i="5"/>
  <c r="G276" i="5"/>
  <c r="H1606" i="5"/>
  <c r="G2118" i="5"/>
  <c r="J1109" i="5"/>
  <c r="I2465" i="5"/>
  <c r="F2369" i="5"/>
  <c r="S2226" i="5"/>
  <c r="H2324" i="5"/>
  <c r="F2124" i="5"/>
  <c r="F1692" i="5"/>
  <c r="H660" i="5"/>
  <c r="I641" i="5"/>
  <c r="R641" i="5"/>
  <c r="F1642" i="5"/>
  <c r="J1829" i="5"/>
  <c r="R1606" i="5"/>
  <c r="H2118" i="5"/>
  <c r="F1109" i="5"/>
  <c r="I2459" i="5"/>
  <c r="H2443" i="5"/>
  <c r="S2380" i="5"/>
  <c r="S2242" i="5"/>
  <c r="F1764" i="5"/>
  <c r="S251" i="5"/>
  <c r="S283" i="5"/>
  <c r="S412" i="5"/>
  <c r="S445" i="5"/>
  <c r="S451" i="5"/>
  <c r="S471" i="5"/>
  <c r="S479" i="5"/>
  <c r="F485" i="5"/>
  <c r="I485" i="5"/>
  <c r="S519" i="5"/>
  <c r="S538" i="5"/>
  <c r="S544" i="5"/>
  <c r="J549" i="5"/>
  <c r="H549" i="5"/>
  <c r="S573" i="5"/>
  <c r="S579" i="5"/>
  <c r="R596" i="5"/>
  <c r="G596" i="5"/>
  <c r="S832" i="5"/>
  <c r="S838" i="5"/>
  <c r="S870" i="5"/>
  <c r="S941" i="5"/>
  <c r="S966" i="5"/>
  <c r="S979" i="5"/>
  <c r="S1037" i="5"/>
  <c r="S1380" i="5"/>
  <c r="S1422" i="5"/>
  <c r="S1594" i="5"/>
  <c r="F1613" i="5"/>
  <c r="G1613" i="5"/>
  <c r="S1658" i="5"/>
  <c r="R1701" i="5"/>
  <c r="G1701" i="5"/>
  <c r="R1785" i="5"/>
  <c r="G1785" i="5"/>
  <c r="H1785" i="5"/>
  <c r="I1854" i="5"/>
  <c r="R1854" i="5"/>
  <c r="H1854" i="5"/>
  <c r="S1861" i="5"/>
  <c r="R692" i="5"/>
  <c r="S1344" i="5"/>
  <c r="S427" i="5"/>
  <c r="S1007" i="5"/>
  <c r="F1397" i="5"/>
  <c r="I201" i="5"/>
  <c r="S421" i="5"/>
  <c r="H460" i="5"/>
  <c r="G460" i="5"/>
  <c r="R460" i="5"/>
  <c r="S598" i="5"/>
  <c r="I621" i="5"/>
  <c r="G621" i="5"/>
  <c r="S806" i="5"/>
  <c r="S912" i="5"/>
  <c r="S917" i="5"/>
  <c r="S930" i="5"/>
  <c r="S975" i="5"/>
  <c r="S1086" i="5"/>
  <c r="S1096" i="5"/>
  <c r="S1101" i="5"/>
  <c r="S1106" i="5"/>
  <c r="S1112" i="5"/>
  <c r="I1174" i="5"/>
  <c r="S1287" i="5"/>
  <c r="S1299" i="5"/>
  <c r="S1584" i="5"/>
  <c r="S1648" i="5"/>
  <c r="G1718" i="5"/>
  <c r="I1718" i="5"/>
  <c r="S1765" i="5"/>
  <c r="R1781" i="5"/>
  <c r="G1781" i="5"/>
  <c r="H621" i="5"/>
  <c r="G1581" i="5"/>
  <c r="S1652" i="5"/>
  <c r="J596" i="5"/>
  <c r="S525" i="5"/>
  <c r="S453" i="5"/>
  <c r="J460" i="5"/>
  <c r="S1030" i="5"/>
  <c r="G437" i="5"/>
  <c r="I437" i="5"/>
  <c r="S521" i="5"/>
  <c r="F604" i="5"/>
  <c r="S467" i="5"/>
  <c r="S1039" i="5"/>
  <c r="G1397" i="5"/>
  <c r="S698" i="5"/>
  <c r="S675" i="5"/>
  <c r="R33" i="5"/>
  <c r="S354" i="5"/>
  <c r="R1475" i="5"/>
  <c r="J1475" i="5"/>
  <c r="H758" i="5"/>
  <c r="F1054" i="5"/>
  <c r="R1205" i="5"/>
  <c r="R1237" i="5"/>
  <c r="F1269" i="5"/>
  <c r="R1301" i="5"/>
  <c r="I711" i="5"/>
  <c r="R50" i="5"/>
  <c r="F125" i="5"/>
  <c r="G125" i="5"/>
  <c r="R189" i="5"/>
  <c r="G189" i="5"/>
  <c r="S358" i="5"/>
  <c r="S628" i="5"/>
  <c r="H633" i="5"/>
  <c r="J633" i="5"/>
  <c r="R633" i="5"/>
  <c r="J645" i="5"/>
  <c r="H645" i="5"/>
  <c r="H668" i="5"/>
  <c r="I668" i="5"/>
  <c r="G668" i="5"/>
  <c r="S680" i="5"/>
  <c r="S686" i="5"/>
  <c r="S692" i="5"/>
  <c r="S703" i="5"/>
  <c r="R732" i="5"/>
  <c r="H732" i="5"/>
  <c r="S744" i="5"/>
  <c r="S751" i="5"/>
  <c r="S759" i="5"/>
  <c r="S799" i="5"/>
  <c r="J812" i="5"/>
  <c r="F812" i="5"/>
  <c r="H812" i="5"/>
  <c r="I812" i="5"/>
  <c r="S826" i="5"/>
  <c r="J852" i="5"/>
  <c r="F852" i="5"/>
  <c r="S858" i="5"/>
  <c r="S911" i="5"/>
  <c r="J916" i="5"/>
  <c r="I916" i="5"/>
  <c r="F916" i="5"/>
  <c r="H916" i="5"/>
  <c r="H961" i="5"/>
  <c r="R961" i="5"/>
  <c r="I961" i="5"/>
  <c r="S981" i="5"/>
  <c r="H993" i="5"/>
  <c r="I993" i="5"/>
  <c r="S1006" i="5"/>
  <c r="S1019" i="5"/>
  <c r="J1025" i="5"/>
  <c r="I1025" i="5"/>
  <c r="R1025" i="5"/>
  <c r="F1025" i="5"/>
  <c r="S1045" i="5"/>
  <c r="J1057" i="5"/>
  <c r="R1057" i="5"/>
  <c r="H1057" i="5"/>
  <c r="I1057" i="5"/>
  <c r="R1069" i="5"/>
  <c r="I1069" i="5"/>
  <c r="H1069" i="5"/>
  <c r="J1069" i="5"/>
  <c r="F1069" i="5"/>
  <c r="G1069" i="5"/>
  <c r="S1085" i="5"/>
  <c r="S1095" i="5"/>
  <c r="S1111" i="5"/>
  <c r="R1116" i="5"/>
  <c r="H1116" i="5"/>
  <c r="I1116" i="5"/>
  <c r="J1116" i="5"/>
  <c r="S1131" i="5"/>
  <c r="S1141" i="5"/>
  <c r="G1166" i="5"/>
  <c r="H1166" i="5"/>
  <c r="F1166" i="5"/>
  <c r="S1174" i="5"/>
  <c r="S1181" i="5"/>
  <c r="S1188" i="5"/>
  <c r="S1216" i="5"/>
  <c r="S1223" i="5"/>
  <c r="I1230" i="5"/>
  <c r="H1230" i="5"/>
  <c r="J1230" i="5"/>
  <c r="F1230" i="5"/>
  <c r="R1230" i="5"/>
  <c r="S1238" i="5"/>
  <c r="S1245" i="5"/>
  <c r="H1286" i="5"/>
  <c r="F1286" i="5"/>
  <c r="R1286" i="5"/>
  <c r="S1298" i="5"/>
  <c r="S1304" i="5"/>
  <c r="S1310" i="5"/>
  <c r="S1316" i="5"/>
  <c r="J1332" i="5"/>
  <c r="F1332" i="5"/>
  <c r="H1332" i="5"/>
  <c r="I1332" i="5"/>
  <c r="G1332" i="5"/>
  <c r="R1332" i="5"/>
  <c r="S1339" i="5"/>
  <c r="F1345" i="5"/>
  <c r="H1345" i="5"/>
  <c r="G1345" i="5"/>
  <c r="I1345" i="5"/>
  <c r="H1365" i="5"/>
  <c r="J1365" i="5"/>
  <c r="F1365" i="5"/>
  <c r="R1365" i="5"/>
  <c r="G1365" i="5"/>
  <c r="S1376" i="5"/>
  <c r="S1381" i="5"/>
  <c r="S1391" i="5"/>
  <c r="S1397" i="5"/>
  <c r="S1416" i="5"/>
  <c r="R1437" i="5"/>
  <c r="J1437" i="5"/>
  <c r="R1444" i="5"/>
  <c r="J1444" i="5"/>
  <c r="G1444" i="5"/>
  <c r="F1444" i="5"/>
  <c r="H1444" i="5"/>
  <c r="S1468" i="5"/>
  <c r="S1492" i="5"/>
  <c r="J1525" i="5"/>
  <c r="S1532" i="5"/>
  <c r="J1557" i="5"/>
  <c r="I1557" i="5"/>
  <c r="R1557" i="5"/>
  <c r="G1557" i="5"/>
  <c r="S1570" i="5"/>
  <c r="H1589" i="5"/>
  <c r="I1589" i="5"/>
  <c r="J1589" i="5"/>
  <c r="R1589" i="5"/>
  <c r="S1596" i="5"/>
  <c r="S1602" i="5"/>
  <c r="S1609" i="5"/>
  <c r="I1621" i="5"/>
  <c r="I1653" i="5"/>
  <c r="S1673" i="5"/>
  <c r="R1685" i="5"/>
  <c r="G1685" i="5"/>
  <c r="H1685" i="5"/>
  <c r="I1685" i="5"/>
  <c r="S1692" i="5"/>
  <c r="R1697" i="5"/>
  <c r="J1697" i="5"/>
  <c r="F1697" i="5"/>
  <c r="I1697" i="5"/>
  <c r="G1697" i="5"/>
  <c r="J1702" i="5"/>
  <c r="S1708" i="5"/>
  <c r="S1723" i="5"/>
  <c r="G1734" i="5"/>
  <c r="H1734" i="5"/>
  <c r="R1734" i="5"/>
  <c r="S1741" i="5"/>
  <c r="R1745" i="5"/>
  <c r="H1745" i="5"/>
  <c r="J1745" i="5"/>
  <c r="F1745" i="5"/>
  <c r="S1752" i="5"/>
  <c r="S1758" i="5"/>
  <c r="S1764" i="5"/>
  <c r="S1775" i="5"/>
  <c r="S1781" i="5"/>
  <c r="S1787" i="5"/>
  <c r="F1793" i="5"/>
  <c r="I1793" i="5"/>
  <c r="S1816" i="5"/>
  <c r="S1826" i="5"/>
  <c r="S1839" i="5"/>
  <c r="S1856" i="5"/>
  <c r="S1863" i="5"/>
  <c r="S1909" i="5"/>
  <c r="S1915" i="5"/>
  <c r="R1921" i="5"/>
  <c r="H1921" i="5"/>
  <c r="J1921" i="5"/>
  <c r="F1921" i="5"/>
  <c r="G1921" i="5"/>
  <c r="I1921" i="5"/>
  <c r="R1933" i="5"/>
  <c r="H1933" i="5"/>
  <c r="J1933" i="5"/>
  <c r="S1939" i="5"/>
  <c r="R1945" i="5"/>
  <c r="J1945" i="5"/>
  <c r="F1945" i="5"/>
  <c r="G1945" i="5"/>
  <c r="I1945" i="5"/>
  <c r="S1953" i="5"/>
  <c r="H1958" i="5"/>
  <c r="I1958" i="5"/>
  <c r="R1958" i="5"/>
  <c r="S1964" i="5"/>
  <c r="S1970" i="5"/>
  <c r="S1977" i="5"/>
  <c r="S1990" i="5"/>
  <c r="S1997" i="5"/>
  <c r="S2015" i="5"/>
  <c r="S2022" i="5"/>
  <c r="S2029" i="5"/>
  <c r="S2036" i="5"/>
  <c r="S2042" i="5"/>
  <c r="S2049" i="5"/>
  <c r="S2055" i="5"/>
  <c r="S2066" i="5"/>
  <c r="S2080" i="5"/>
  <c r="J2085" i="5"/>
  <c r="H2085" i="5"/>
  <c r="G2085" i="5"/>
  <c r="R2085" i="5"/>
  <c r="F2085" i="5"/>
  <c r="I2085" i="5"/>
  <c r="S2092" i="5"/>
  <c r="S2098" i="5"/>
  <c r="S2104" i="5"/>
  <c r="S2110" i="5"/>
  <c r="S2143" i="5"/>
  <c r="I2149" i="5"/>
  <c r="G2149" i="5"/>
  <c r="S2163" i="5"/>
  <c r="S2176" i="5"/>
  <c r="S2190" i="5"/>
  <c r="S2205" i="5"/>
  <c r="S2285" i="5"/>
  <c r="S2293" i="5"/>
  <c r="S2300" i="5"/>
  <c r="S2411" i="5"/>
  <c r="S2419" i="5"/>
  <c r="S2427" i="5"/>
  <c r="F2433" i="5"/>
  <c r="G2433" i="5"/>
  <c r="H124" i="5"/>
  <c r="H188" i="5"/>
  <c r="J830" i="5"/>
  <c r="J1054" i="5"/>
  <c r="R1173" i="5"/>
  <c r="F1205" i="5"/>
  <c r="F1237" i="5"/>
  <c r="J1269" i="5"/>
  <c r="F1301" i="5"/>
  <c r="F102" i="5"/>
  <c r="H717" i="5"/>
  <c r="F978" i="5"/>
  <c r="J1956" i="5"/>
  <c r="I837" i="5"/>
  <c r="H1950" i="5"/>
  <c r="F1469" i="5"/>
  <c r="G377" i="5"/>
  <c r="I1437" i="5"/>
  <c r="F1557" i="5"/>
  <c r="R1563" i="5"/>
  <c r="H1956" i="5"/>
  <c r="G317" i="5"/>
  <c r="R1603" i="5"/>
  <c r="H887" i="5"/>
  <c r="G978" i="5"/>
  <c r="F758" i="5"/>
  <c r="F402" i="5"/>
  <c r="I782" i="5"/>
  <c r="J1173" i="5"/>
  <c r="I166" i="5"/>
  <c r="H711" i="5"/>
  <c r="J1469" i="5"/>
  <c r="I317" i="5"/>
  <c r="H377" i="5"/>
  <c r="H852" i="5"/>
  <c r="H1025" i="5"/>
  <c r="S779" i="5"/>
  <c r="G633" i="5"/>
  <c r="G1025" i="5"/>
  <c r="G1745" i="5"/>
  <c r="S1538" i="5"/>
  <c r="R2139" i="5"/>
  <c r="R2116" i="5"/>
  <c r="J2116" i="5"/>
  <c r="F2116" i="5"/>
  <c r="I1971" i="5"/>
  <c r="F1971" i="5"/>
  <c r="I1931" i="5"/>
  <c r="J1931" i="5"/>
  <c r="R1931" i="5"/>
  <c r="I1860" i="5"/>
  <c r="J1860" i="5"/>
  <c r="R1860" i="5"/>
  <c r="F1860" i="5"/>
  <c r="G1860" i="5"/>
  <c r="G1827" i="5"/>
  <c r="I1827" i="5"/>
  <c r="J1827" i="5"/>
  <c r="F1827" i="5"/>
  <c r="I1756" i="5"/>
  <c r="H1756" i="5"/>
  <c r="J1756" i="5"/>
  <c r="R1756" i="5"/>
  <c r="F1756" i="5"/>
  <c r="G1756" i="5"/>
  <c r="I1731" i="5"/>
  <c r="G1731" i="5"/>
  <c r="J1731" i="5"/>
  <c r="F1731" i="5"/>
  <c r="G1675" i="5"/>
  <c r="G711" i="5"/>
  <c r="G402" i="5"/>
  <c r="J758" i="5"/>
  <c r="H782" i="5"/>
  <c r="F990" i="5"/>
  <c r="I1269" i="5"/>
  <c r="I102" i="5"/>
  <c r="H653" i="5"/>
  <c r="R711" i="5"/>
  <c r="G559" i="5"/>
  <c r="R837" i="5"/>
  <c r="F1950" i="5"/>
  <c r="G2203" i="5"/>
  <c r="H317" i="5"/>
  <c r="R377" i="5"/>
  <c r="I2365" i="5"/>
  <c r="G1286" i="5"/>
  <c r="R668" i="5"/>
  <c r="G290" i="5"/>
  <c r="J402" i="5"/>
  <c r="I830" i="5"/>
  <c r="I1205" i="5"/>
  <c r="I1237" i="5"/>
  <c r="H1269" i="5"/>
  <c r="I1301" i="5"/>
  <c r="F653" i="5"/>
  <c r="F711" i="5"/>
  <c r="H948" i="5"/>
  <c r="J559" i="5"/>
  <c r="I1956" i="5"/>
  <c r="F837" i="5"/>
  <c r="R1950" i="5"/>
  <c r="R317" i="5"/>
  <c r="F377" i="5"/>
  <c r="H1557" i="5"/>
  <c r="S1583" i="5"/>
  <c r="S1371" i="5"/>
  <c r="F1116" i="5"/>
  <c r="S929" i="5"/>
  <c r="G1964" i="5"/>
  <c r="H1964" i="5"/>
  <c r="I290" i="5"/>
  <c r="H830" i="5"/>
  <c r="I1173" i="5"/>
  <c r="H1205" i="5"/>
  <c r="H1237" i="5"/>
  <c r="H1301" i="5"/>
  <c r="H166" i="5"/>
  <c r="I978" i="5"/>
  <c r="R948" i="5"/>
  <c r="R559" i="5"/>
  <c r="F1956" i="5"/>
  <c r="H837" i="5"/>
  <c r="I1950" i="5"/>
  <c r="G1116" i="5"/>
  <c r="I1365" i="5"/>
  <c r="R993" i="5"/>
  <c r="G1758" i="5"/>
  <c r="J1758" i="5"/>
  <c r="R2398" i="5"/>
  <c r="F2398" i="5"/>
  <c r="H2398" i="5"/>
  <c r="I2398" i="5"/>
  <c r="J1549" i="5"/>
  <c r="G1308" i="5"/>
  <c r="F1549" i="5"/>
  <c r="J1308" i="5"/>
  <c r="J1613" i="5"/>
  <c r="H1308" i="5"/>
  <c r="H1349" i="5"/>
  <c r="H1455" i="5"/>
  <c r="G1349" i="5"/>
  <c r="J1581" i="5"/>
  <c r="R1455" i="5"/>
  <c r="I2061" i="5"/>
  <c r="F1308" i="5"/>
  <c r="R935" i="5"/>
  <c r="G149" i="5"/>
  <c r="R638" i="5"/>
  <c r="H2480" i="5"/>
  <c r="F2481" i="5"/>
  <c r="R2481" i="5"/>
  <c r="J1508" i="5"/>
  <c r="R612" i="5"/>
  <c r="S1480" i="5"/>
  <c r="R1684" i="5"/>
  <c r="S477" i="5"/>
  <c r="S463" i="5"/>
  <c r="S1394" i="5"/>
  <c r="S396" i="5"/>
  <c r="S1428" i="5"/>
  <c r="I97" i="5"/>
  <c r="F367" i="5"/>
  <c r="I1508" i="5"/>
  <c r="R2316" i="5"/>
  <c r="S389" i="5"/>
  <c r="G612" i="5"/>
  <c r="S503" i="5"/>
  <c r="S235" i="5"/>
  <c r="R548" i="5"/>
  <c r="S856" i="5"/>
  <c r="G861" i="5"/>
  <c r="F861" i="5"/>
  <c r="S217" i="5"/>
  <c r="S1496" i="5"/>
  <c r="S1358" i="5"/>
  <c r="G367" i="5"/>
  <c r="H1508" i="5"/>
  <c r="F2316" i="5"/>
  <c r="S417" i="5"/>
  <c r="I553" i="5"/>
  <c r="H612" i="5"/>
  <c r="G849" i="5"/>
  <c r="S1434" i="5"/>
  <c r="S624" i="5"/>
  <c r="S1378" i="5"/>
  <c r="S537" i="5"/>
  <c r="G577" i="5"/>
  <c r="G548" i="5"/>
  <c r="J861" i="5"/>
  <c r="S724" i="5"/>
  <c r="I849" i="5"/>
  <c r="G2463" i="5"/>
  <c r="I2351" i="5"/>
  <c r="G2223" i="5"/>
  <c r="G2191" i="5"/>
  <c r="I2183" i="5"/>
  <c r="H2183" i="5"/>
  <c r="J2183" i="5"/>
  <c r="R2183" i="5"/>
  <c r="F2183" i="5"/>
  <c r="G2159" i="5"/>
  <c r="F2127" i="5"/>
  <c r="J2119" i="5"/>
  <c r="G2047" i="5"/>
  <c r="F2023" i="5"/>
  <c r="I2023" i="5"/>
  <c r="G2007" i="5"/>
  <c r="F1959" i="5"/>
  <c r="F1951" i="5"/>
  <c r="G1943" i="5"/>
  <c r="G1935" i="5"/>
  <c r="R1927" i="5"/>
  <c r="G1919" i="5"/>
  <c r="J1911" i="5"/>
  <c r="H1895" i="5"/>
  <c r="G1871" i="5"/>
  <c r="I1863" i="5"/>
  <c r="G1855" i="5"/>
  <c r="G1847" i="5"/>
  <c r="F1831" i="5"/>
  <c r="G1823" i="5"/>
  <c r="G1815" i="5"/>
  <c r="G1799" i="5"/>
  <c r="J1791" i="5"/>
  <c r="G1783" i="5"/>
  <c r="G1767" i="5"/>
  <c r="G1751" i="5"/>
  <c r="G1711" i="5"/>
  <c r="G1679" i="5"/>
  <c r="F1607" i="5"/>
  <c r="H1591" i="5"/>
  <c r="H1551" i="5"/>
  <c r="F1535" i="5"/>
  <c r="H1503" i="5"/>
  <c r="H1495" i="5"/>
  <c r="F1479" i="5"/>
  <c r="J1359" i="5"/>
  <c r="G1351" i="5"/>
  <c r="G1343" i="5"/>
  <c r="R1343" i="5"/>
  <c r="J1343" i="5"/>
  <c r="F1343" i="5"/>
  <c r="H1343" i="5"/>
  <c r="I1343" i="5"/>
  <c r="I1279" i="5"/>
  <c r="H1279" i="5"/>
  <c r="J1175" i="5"/>
  <c r="I1175" i="5"/>
  <c r="H1175" i="5"/>
  <c r="H1143" i="5"/>
  <c r="F1143" i="5"/>
  <c r="R1143" i="5"/>
  <c r="I1135" i="5"/>
  <c r="H975" i="5"/>
  <c r="F903" i="5"/>
  <c r="R903" i="5"/>
  <c r="R783" i="5"/>
  <c r="R79" i="5"/>
  <c r="J1575" i="5"/>
  <c r="G1988" i="5"/>
  <c r="F1988" i="5"/>
  <c r="H1988" i="5"/>
  <c r="I1988" i="5"/>
  <c r="S1864" i="5"/>
  <c r="S1870" i="5"/>
  <c r="R1897" i="5"/>
  <c r="G1897" i="5"/>
  <c r="I1897" i="5"/>
  <c r="H1897" i="5"/>
  <c r="J1897" i="5"/>
  <c r="F1897" i="5"/>
  <c r="H1909" i="5"/>
  <c r="R1909" i="5"/>
  <c r="S2219" i="5"/>
  <c r="I2446" i="5"/>
  <c r="J2446" i="5"/>
  <c r="F2446" i="5"/>
  <c r="H2446" i="5"/>
  <c r="G2446" i="5"/>
  <c r="R1663" i="5"/>
  <c r="I1405" i="5"/>
  <c r="J1405" i="5"/>
  <c r="G1405" i="5"/>
  <c r="I911" i="5"/>
  <c r="H1015" i="5"/>
  <c r="F399" i="5"/>
  <c r="S1835" i="5"/>
  <c r="S1841" i="5"/>
  <c r="I1846" i="5"/>
  <c r="H1846" i="5"/>
  <c r="G1846" i="5"/>
  <c r="F1846" i="5"/>
  <c r="R1846" i="5"/>
  <c r="R2390" i="5"/>
  <c r="G2390" i="5"/>
  <c r="R2110" i="5"/>
  <c r="H2110" i="5"/>
  <c r="R2078" i="5"/>
  <c r="H2078" i="5"/>
  <c r="I1934" i="5"/>
  <c r="F1934" i="5"/>
  <c r="J1934" i="5"/>
  <c r="G1934" i="5"/>
  <c r="H1934" i="5"/>
  <c r="J1910" i="5"/>
  <c r="H1910" i="5"/>
  <c r="F1910" i="5"/>
  <c r="H1862" i="5"/>
  <c r="F1862" i="5"/>
  <c r="H1830" i="5"/>
  <c r="R1830" i="5"/>
  <c r="S707" i="5"/>
  <c r="J718" i="5"/>
  <c r="F718" i="5"/>
  <c r="R718" i="5"/>
  <c r="R724" i="5"/>
  <c r="F724" i="5"/>
  <c r="H724" i="5"/>
  <c r="J724" i="5"/>
  <c r="I724" i="5"/>
  <c r="S776" i="5"/>
  <c r="S784" i="5"/>
  <c r="S972" i="5"/>
  <c r="S978" i="5"/>
  <c r="S985" i="5"/>
  <c r="S1017" i="5"/>
  <c r="F1029" i="5"/>
  <c r="I1029" i="5"/>
  <c r="S1036" i="5"/>
  <c r="S1049" i="5"/>
  <c r="S1078" i="5"/>
  <c r="S1119" i="5"/>
  <c r="H1124" i="5"/>
  <c r="J1124" i="5"/>
  <c r="S1129" i="5"/>
  <c r="S1139" i="5"/>
  <c r="S1319" i="5"/>
  <c r="S1374" i="5"/>
  <c r="S1384" i="5"/>
  <c r="S1406" i="5"/>
  <c r="H1428" i="5"/>
  <c r="R1428" i="5"/>
  <c r="G1428" i="5"/>
  <c r="S1536" i="5"/>
  <c r="F1593" i="5"/>
  <c r="G1593" i="5"/>
  <c r="S1606" i="5"/>
  <c r="G1625" i="5"/>
  <c r="F1625" i="5"/>
  <c r="J1625" i="5"/>
  <c r="S1664" i="5"/>
  <c r="R1749" i="5"/>
  <c r="G1749" i="5"/>
  <c r="H1749" i="5"/>
  <c r="R1817" i="5"/>
  <c r="H1817" i="5"/>
  <c r="G1817" i="5"/>
  <c r="S620" i="5"/>
  <c r="F637" i="5"/>
  <c r="G637" i="5"/>
  <c r="J637" i="5"/>
  <c r="H637" i="5"/>
  <c r="I637" i="5"/>
  <c r="H644" i="5"/>
  <c r="R644" i="5"/>
  <c r="F644" i="5"/>
  <c r="I644" i="5"/>
  <c r="J644" i="5"/>
  <c r="S655" i="5"/>
  <c r="F678" i="5"/>
  <c r="R678" i="5"/>
  <c r="H678" i="5"/>
  <c r="I678" i="5"/>
  <c r="F684" i="5"/>
  <c r="R684" i="5"/>
  <c r="H684" i="5"/>
  <c r="S2108" i="5"/>
  <c r="I2113" i="5"/>
  <c r="R2113" i="5"/>
  <c r="H2113" i="5"/>
  <c r="S2140" i="5"/>
  <c r="S2160" i="5"/>
  <c r="S2172" i="5"/>
  <c r="R2469" i="5"/>
  <c r="F2469" i="5"/>
  <c r="G2469" i="5"/>
  <c r="I718" i="5"/>
  <c r="S365" i="5"/>
  <c r="S378" i="5"/>
  <c r="S399" i="5"/>
  <c r="S407" i="5"/>
  <c r="S413" i="5"/>
  <c r="G445" i="5"/>
  <c r="I445" i="5"/>
  <c r="J465" i="5"/>
  <c r="S513" i="5"/>
  <c r="S520" i="5"/>
  <c r="S533" i="5"/>
  <c r="S539" i="5"/>
  <c r="S545" i="5"/>
  <c r="H561" i="5"/>
  <c r="R561" i="5"/>
  <c r="G561" i="5"/>
  <c r="S567" i="5"/>
  <c r="F573" i="5"/>
  <c r="I573" i="5"/>
  <c r="H573" i="5"/>
  <c r="R573" i="5"/>
  <c r="G573" i="5"/>
  <c r="S609" i="5"/>
  <c r="S2026" i="5"/>
  <c r="R2033" i="5"/>
  <c r="J2033" i="5"/>
  <c r="R2052" i="5"/>
  <c r="G2052" i="5"/>
  <c r="J2077" i="5"/>
  <c r="F2077" i="5"/>
  <c r="H2077" i="5"/>
  <c r="I2077" i="5"/>
  <c r="G2077" i="5"/>
  <c r="R2077" i="5"/>
  <c r="G2101" i="5"/>
  <c r="J2101" i="5"/>
  <c r="I2101" i="5"/>
  <c r="H2101" i="5"/>
  <c r="H2321" i="5"/>
  <c r="G2321" i="5"/>
  <c r="J2321" i="5"/>
  <c r="I2321" i="5"/>
  <c r="G2265" i="5"/>
  <c r="I2265" i="5"/>
  <c r="H2265" i="5"/>
  <c r="R2265" i="5"/>
  <c r="F2265" i="5"/>
  <c r="H718" i="5"/>
  <c r="S231" i="5"/>
  <c r="S253" i="5"/>
  <c r="S259" i="5"/>
  <c r="S265" i="5"/>
  <c r="S297" i="5"/>
  <c r="S313" i="5"/>
  <c r="S327" i="5"/>
  <c r="S730" i="5"/>
  <c r="R69" i="5"/>
  <c r="H2313" i="5"/>
  <c r="G2313" i="5"/>
  <c r="J2313" i="5"/>
  <c r="I2313" i="5"/>
  <c r="S2400" i="5"/>
  <c r="S2408" i="5"/>
  <c r="S2448" i="5"/>
  <c r="S2456" i="5"/>
  <c r="S610" i="5"/>
  <c r="J1632" i="5"/>
  <c r="H1632" i="5"/>
  <c r="F1632" i="5"/>
  <c r="H1504" i="5"/>
  <c r="R1630" i="5"/>
  <c r="I1630" i="5"/>
  <c r="G510" i="5"/>
  <c r="R510" i="5"/>
  <c r="J510" i="5"/>
  <c r="I466" i="5"/>
  <c r="H466" i="5"/>
  <c r="F466" i="5"/>
  <c r="G466" i="5"/>
  <c r="H381" i="5"/>
  <c r="I381" i="5"/>
  <c r="R381" i="5"/>
  <c r="F905" i="5"/>
  <c r="G905" i="5"/>
  <c r="S2157" i="5"/>
  <c r="S2164" i="5"/>
  <c r="F2169" i="5"/>
  <c r="H2169" i="5"/>
  <c r="S2177" i="5"/>
  <c r="S2184" i="5"/>
  <c r="S2217" i="5"/>
  <c r="R2222" i="5"/>
  <c r="H2222" i="5"/>
  <c r="J2222" i="5"/>
  <c r="F2222" i="5"/>
  <c r="G2222" i="5"/>
  <c r="I2222" i="5"/>
  <c r="S2230" i="5"/>
  <c r="S2238" i="5"/>
  <c r="J2244" i="5"/>
  <c r="R2244" i="5"/>
  <c r="F2244" i="5"/>
  <c r="S2252" i="5"/>
  <c r="S2266" i="5"/>
  <c r="S2288" i="5"/>
  <c r="S2295" i="5"/>
  <c r="S2318" i="5"/>
  <c r="S2326" i="5"/>
  <c r="S2342" i="5"/>
  <c r="S2373" i="5"/>
  <c r="S2389" i="5"/>
  <c r="S2397" i="5"/>
  <c r="S2405" i="5"/>
  <c r="S2445" i="5"/>
  <c r="S2461" i="5"/>
  <c r="S2469" i="5"/>
  <c r="S2477" i="5"/>
  <c r="H2389" i="5"/>
  <c r="G2389" i="5"/>
  <c r="J2329" i="5"/>
  <c r="R2329" i="5"/>
  <c r="F2309" i="5"/>
  <c r="R2309" i="5"/>
  <c r="H2198" i="5"/>
  <c r="I2198" i="5"/>
  <c r="G2150" i="5"/>
  <c r="F2150" i="5"/>
  <c r="H2111" i="5"/>
  <c r="J2111" i="5"/>
  <c r="R2111" i="5"/>
  <c r="F2111" i="5"/>
  <c r="G2111" i="5"/>
  <c r="G2063" i="5"/>
  <c r="I2063" i="5"/>
  <c r="H2063" i="5"/>
  <c r="J2063" i="5"/>
  <c r="G1887" i="5"/>
  <c r="H1887" i="5"/>
  <c r="R1887" i="5"/>
  <c r="J1887" i="5"/>
  <c r="R1119" i="5"/>
  <c r="I1119" i="5"/>
  <c r="G2474" i="5"/>
  <c r="H2458" i="5"/>
  <c r="G2450" i="5"/>
  <c r="F2434" i="5"/>
  <c r="G2426" i="5"/>
  <c r="G2418" i="5"/>
  <c r="J2402" i="5"/>
  <c r="J2338" i="5"/>
  <c r="F2274" i="5"/>
  <c r="I2274" i="5"/>
  <c r="R2266" i="5"/>
  <c r="I2266" i="5"/>
  <c r="G2242" i="5"/>
  <c r="G2226" i="5"/>
  <c r="G2178" i="5"/>
  <c r="I2178" i="5"/>
  <c r="R2162" i="5"/>
  <c r="H2162" i="5"/>
  <c r="I2098" i="5"/>
  <c r="I2082" i="5"/>
  <c r="F2066" i="5"/>
  <c r="F2058" i="5"/>
  <c r="R2018" i="5"/>
  <c r="I2010" i="5"/>
  <c r="G1914" i="5"/>
  <c r="R1850" i="5"/>
  <c r="G1842" i="5"/>
  <c r="R1826" i="5"/>
  <c r="I1794" i="5"/>
  <c r="H1786" i="5"/>
  <c r="H1778" i="5"/>
  <c r="I1746" i="5"/>
  <c r="H1730" i="5"/>
  <c r="H1706" i="5"/>
  <c r="G1634" i="5"/>
  <c r="R1402" i="5"/>
  <c r="G1386" i="5"/>
  <c r="R1370" i="5"/>
  <c r="J1354" i="5"/>
  <c r="I1486" i="5"/>
  <c r="H1486" i="5"/>
  <c r="F1486" i="5"/>
  <c r="F1127" i="5"/>
  <c r="G775" i="5"/>
  <c r="G2425" i="5"/>
  <c r="F2393" i="5"/>
  <c r="I2255" i="5"/>
  <c r="H959" i="5"/>
  <c r="J2393" i="5"/>
  <c r="G1632" i="5"/>
  <c r="F1504" i="5"/>
  <c r="G1486" i="5"/>
  <c r="S2303" i="5"/>
  <c r="H1422" i="5"/>
  <c r="F1422" i="5"/>
  <c r="R1502" i="5"/>
  <c r="I261" i="5"/>
  <c r="F261" i="5"/>
  <c r="G2393" i="5"/>
  <c r="J1239" i="5"/>
  <c r="H2393" i="5"/>
  <c r="R2425" i="5"/>
  <c r="J1504" i="5"/>
  <c r="J1668" i="5"/>
  <c r="R1668" i="5"/>
  <c r="I461" i="5"/>
  <c r="J461" i="5"/>
  <c r="H461" i="5"/>
  <c r="F461" i="5"/>
  <c r="R233" i="5"/>
  <c r="G233" i="5"/>
  <c r="F1236" i="5"/>
  <c r="G1236" i="5"/>
  <c r="H1236" i="5"/>
  <c r="J1236" i="5"/>
  <c r="F2063" i="5"/>
  <c r="G2121" i="5"/>
  <c r="J2121" i="5"/>
  <c r="R2121" i="5"/>
  <c r="H1401" i="5"/>
  <c r="G1401" i="5"/>
  <c r="I1401" i="5"/>
  <c r="J1391" i="5"/>
  <c r="I2425" i="5"/>
  <c r="I1632" i="5"/>
  <c r="I2393" i="5"/>
  <c r="I2111" i="5"/>
  <c r="R2063" i="5"/>
  <c r="J2137" i="5"/>
  <c r="H2137" i="5"/>
  <c r="R1504" i="5"/>
  <c r="I1504" i="5"/>
  <c r="J1215" i="5"/>
  <c r="F1519" i="5"/>
  <c r="H1639" i="5"/>
  <c r="H527" i="5"/>
  <c r="F1391" i="5"/>
  <c r="G1550" i="5"/>
  <c r="F1550" i="5"/>
  <c r="I1314" i="5"/>
  <c r="I1274" i="5"/>
  <c r="H1258" i="5"/>
  <c r="J1194" i="5"/>
  <c r="G1154" i="5"/>
  <c r="J1066" i="5"/>
  <c r="G906" i="5"/>
  <c r="R762" i="5"/>
  <c r="S1240" i="5"/>
  <c r="S1253" i="5"/>
  <c r="I1270" i="5"/>
  <c r="R1270" i="5"/>
  <c r="H1270" i="5"/>
  <c r="S1283" i="5"/>
  <c r="G1294" i="5"/>
  <c r="F1294" i="5"/>
  <c r="R1294" i="5"/>
  <c r="S1306" i="5"/>
  <c r="S1312" i="5"/>
  <c r="S1324" i="5"/>
  <c r="S1329" i="5"/>
  <c r="S1335" i="5"/>
  <c r="S1348" i="5"/>
  <c r="S1362" i="5"/>
  <c r="J1398" i="5"/>
  <c r="R1398" i="5"/>
  <c r="S1440" i="5"/>
  <c r="S1502" i="5"/>
  <c r="S1541" i="5"/>
  <c r="S1579" i="5"/>
  <c r="S1605" i="5"/>
  <c r="S1611" i="5"/>
  <c r="J1649" i="5"/>
  <c r="I1649" i="5"/>
  <c r="S1662" i="5"/>
  <c r="G1725" i="5"/>
  <c r="S1737" i="5"/>
  <c r="H1742" i="5"/>
  <c r="I1742" i="5"/>
  <c r="S1845" i="5"/>
  <c r="F1974" i="5"/>
  <c r="J1974" i="5"/>
  <c r="I1974" i="5"/>
  <c r="S1999" i="5"/>
  <c r="F2017" i="5"/>
  <c r="J2017" i="5"/>
  <c r="S893" i="5"/>
  <c r="H913" i="5"/>
  <c r="R913" i="5"/>
  <c r="F913" i="5"/>
  <c r="I913" i="5"/>
  <c r="G977" i="5"/>
  <c r="H977" i="5"/>
  <c r="I977" i="5"/>
  <c r="S990" i="5"/>
  <c r="S997" i="5"/>
  <c r="S1003" i="5"/>
  <c r="I1009" i="5"/>
  <c r="G1041" i="5"/>
  <c r="J1041" i="5"/>
  <c r="R1041" i="5"/>
  <c r="F1041" i="5"/>
  <c r="S1048" i="5"/>
  <c r="S1054" i="5"/>
  <c r="S1077" i="5"/>
  <c r="S1082" i="5"/>
  <c r="S1093" i="5"/>
  <c r="H1097" i="5"/>
  <c r="S1103" i="5"/>
  <c r="H1108" i="5"/>
  <c r="G1108" i="5"/>
  <c r="J1108" i="5"/>
  <c r="R1108" i="5"/>
  <c r="R1133" i="5"/>
  <c r="S1138" i="5"/>
  <c r="S1143" i="5"/>
  <c r="S1149" i="5"/>
  <c r="S1156" i="5"/>
  <c r="S1206" i="5"/>
  <c r="H994" i="5"/>
  <c r="J530" i="5"/>
  <c r="S506" i="5"/>
  <c r="S823" i="5"/>
  <c r="S831" i="5"/>
  <c r="S837" i="5"/>
  <c r="S843" i="5"/>
  <c r="S869" i="5"/>
  <c r="S875" i="5"/>
  <c r="S881" i="5"/>
  <c r="I892" i="5"/>
  <c r="J892" i="5"/>
  <c r="R57" i="5"/>
  <c r="F121" i="5"/>
  <c r="H121" i="5"/>
  <c r="I121" i="5"/>
  <c r="G121" i="5"/>
  <c r="R121" i="5"/>
  <c r="S173" i="5"/>
  <c r="S179" i="5"/>
  <c r="S219" i="5"/>
  <c r="S225" i="5"/>
  <c r="S239" i="5"/>
  <c r="F313" i="5"/>
  <c r="I313" i="5"/>
  <c r="H313" i="5"/>
  <c r="G313" i="5"/>
  <c r="H365" i="5"/>
  <c r="I365" i="5"/>
  <c r="F372" i="5"/>
  <c r="H372" i="5"/>
  <c r="I372" i="5"/>
  <c r="R372" i="5"/>
  <c r="G372" i="5"/>
  <c r="S379" i="5"/>
  <c r="S392" i="5"/>
  <c r="S432" i="5"/>
  <c r="S460" i="5"/>
  <c r="S481" i="5"/>
  <c r="I556" i="5"/>
  <c r="F556" i="5"/>
  <c r="G556" i="5"/>
  <c r="H556" i="5"/>
  <c r="J556" i="5"/>
  <c r="R556" i="5"/>
  <c r="S568" i="5"/>
  <c r="S592" i="5"/>
  <c r="R597" i="5"/>
  <c r="G597" i="5"/>
  <c r="H597" i="5"/>
  <c r="F597" i="5"/>
  <c r="J597" i="5"/>
  <c r="S604" i="5"/>
  <c r="I609" i="5"/>
  <c r="R609" i="5"/>
  <c r="G609" i="5"/>
  <c r="S633" i="5"/>
  <c r="S668" i="5"/>
  <c r="S685" i="5"/>
  <c r="S691" i="5"/>
  <c r="S702" i="5"/>
  <c r="S708" i="5"/>
  <c r="S719" i="5"/>
  <c r="R742" i="5"/>
  <c r="G742" i="5"/>
  <c r="H742" i="5"/>
  <c r="I742" i="5"/>
  <c r="S757" i="5"/>
  <c r="S770" i="5"/>
  <c r="G913" i="5"/>
  <c r="J994" i="5"/>
  <c r="I1042" i="5"/>
  <c r="R530" i="5"/>
  <c r="S191" i="5"/>
  <c r="S172" i="5"/>
  <c r="F1077" i="5"/>
  <c r="H1077" i="5"/>
  <c r="S563" i="5"/>
  <c r="H1750" i="5"/>
  <c r="I1750" i="5"/>
  <c r="J1750" i="5"/>
  <c r="F1750" i="5"/>
  <c r="G1750" i="5"/>
  <c r="H1602" i="5"/>
  <c r="J1602" i="5"/>
  <c r="R1602" i="5"/>
  <c r="I1602" i="5"/>
  <c r="F1602" i="5"/>
  <c r="G1602" i="5"/>
  <c r="I1586" i="5"/>
  <c r="H1586" i="5"/>
  <c r="G1586" i="5"/>
  <c r="R1586" i="5"/>
  <c r="H1570" i="5"/>
  <c r="J1570" i="5"/>
  <c r="F1570" i="5"/>
  <c r="G1570" i="5"/>
  <c r="R1570" i="5"/>
  <c r="I1570" i="5"/>
  <c r="J1554" i="5"/>
  <c r="H1554" i="5"/>
  <c r="G1554" i="5"/>
  <c r="I1554" i="5"/>
  <c r="F1538" i="5"/>
  <c r="J1538" i="5"/>
  <c r="H1538" i="5"/>
  <c r="R1538" i="5"/>
  <c r="G1538" i="5"/>
  <c r="I1538" i="5"/>
  <c r="R1522" i="5"/>
  <c r="I1522" i="5"/>
  <c r="H1522" i="5"/>
  <c r="J1522" i="5"/>
  <c r="F1522" i="5"/>
  <c r="F1506" i="5"/>
  <c r="I1506" i="5"/>
  <c r="R1494" i="5"/>
  <c r="I1494" i="5"/>
  <c r="J1494" i="5"/>
  <c r="G1494" i="5"/>
  <c r="H1494" i="5"/>
  <c r="R1462" i="5"/>
  <c r="F1462" i="5"/>
  <c r="J1462" i="5"/>
  <c r="I1462" i="5"/>
  <c r="R1430" i="5"/>
  <c r="H1430" i="5"/>
  <c r="F2281" i="5"/>
  <c r="R2281" i="5"/>
  <c r="H2281" i="5"/>
  <c r="J2281" i="5"/>
  <c r="G2281" i="5"/>
  <c r="H1885" i="5"/>
  <c r="J1885" i="5"/>
  <c r="R1885" i="5"/>
  <c r="G1885" i="5"/>
  <c r="I1885" i="5"/>
  <c r="F1885" i="5"/>
  <c r="G1014" i="5"/>
  <c r="J1014" i="5"/>
  <c r="F1014" i="5"/>
  <c r="R1014" i="5"/>
  <c r="H1014" i="5"/>
  <c r="I1014" i="5"/>
  <c r="G950" i="5"/>
  <c r="J950" i="5"/>
  <c r="F950" i="5"/>
  <c r="R950" i="5"/>
  <c r="H950" i="5"/>
  <c r="I950" i="5"/>
  <c r="I414" i="5"/>
  <c r="G414" i="5"/>
  <c r="H414" i="5"/>
  <c r="F414" i="5"/>
  <c r="J414" i="5"/>
  <c r="F326" i="5"/>
  <c r="R326" i="5"/>
  <c r="G326" i="5"/>
  <c r="H326" i="5"/>
  <c r="F234" i="5"/>
  <c r="G234" i="5"/>
  <c r="R234" i="5"/>
  <c r="H234" i="5"/>
  <c r="I234" i="5"/>
  <c r="H202" i="5"/>
  <c r="F202" i="5"/>
  <c r="G202" i="5"/>
  <c r="J2333" i="5"/>
  <c r="H2333" i="5"/>
  <c r="G2297" i="5"/>
  <c r="H2297" i="5"/>
  <c r="I2297" i="5"/>
  <c r="J2297" i="5"/>
  <c r="R2297" i="5"/>
  <c r="I959" i="5"/>
  <c r="J959" i="5"/>
  <c r="J1383" i="5"/>
  <c r="F1383" i="5"/>
  <c r="I1383" i="5"/>
  <c r="I2409" i="5"/>
  <c r="J2409" i="5"/>
  <c r="H2409" i="5"/>
  <c r="G2409" i="5"/>
  <c r="R2409" i="5"/>
  <c r="F2411" i="5"/>
  <c r="H2411" i="5"/>
  <c r="I2411" i="5"/>
  <c r="G2411" i="5"/>
  <c r="H2362" i="5"/>
  <c r="G2362" i="5"/>
  <c r="I2362" i="5"/>
  <c r="G2342" i="5"/>
  <c r="I2342" i="5"/>
  <c r="H2342" i="5"/>
  <c r="F2342" i="5"/>
  <c r="G2042" i="5"/>
  <c r="H2042" i="5"/>
  <c r="F2042" i="5"/>
  <c r="J2042" i="5"/>
  <c r="I2042" i="5"/>
  <c r="F631" i="5"/>
  <c r="G1271" i="5"/>
  <c r="J1271" i="5"/>
  <c r="J1615" i="5"/>
  <c r="I1615" i="5"/>
  <c r="F1423" i="5"/>
  <c r="H1423" i="5"/>
  <c r="H343" i="5"/>
  <c r="F343" i="5"/>
  <c r="R1383" i="5"/>
  <c r="I1271" i="5"/>
  <c r="G2244" i="5"/>
  <c r="H2249" i="5"/>
  <c r="I2249" i="5"/>
  <c r="R2249" i="5"/>
  <c r="J2249" i="5"/>
  <c r="F2249" i="5"/>
  <c r="G2249" i="5"/>
  <c r="J1322" i="5"/>
  <c r="R1266" i="5"/>
  <c r="J1242" i="5"/>
  <c r="I1226" i="5"/>
  <c r="H1218" i="5"/>
  <c r="J1202" i="5"/>
  <c r="G1162" i="5"/>
  <c r="J1114" i="5"/>
  <c r="F1114" i="5"/>
  <c r="H1090" i="5"/>
  <c r="F930" i="5"/>
  <c r="F898" i="5"/>
  <c r="F794" i="5"/>
  <c r="G722" i="5"/>
  <c r="G682" i="5"/>
  <c r="G666" i="5"/>
  <c r="I490" i="5"/>
  <c r="R20" i="5"/>
  <c r="R47" i="5"/>
  <c r="I367" i="5"/>
  <c r="G245" i="5"/>
  <c r="I245" i="5"/>
  <c r="I1342" i="5"/>
  <c r="H1342" i="5"/>
  <c r="J1342" i="5"/>
  <c r="G1342" i="5"/>
  <c r="F1348" i="5"/>
  <c r="R1348" i="5"/>
  <c r="J1348" i="5"/>
  <c r="H1348" i="5"/>
  <c r="G1348" i="5"/>
  <c r="I1412" i="5"/>
  <c r="G1412" i="5"/>
  <c r="R1412" i="5"/>
  <c r="J1412" i="5"/>
  <c r="G1541" i="5"/>
  <c r="F1541" i="5"/>
  <c r="J1541" i="5"/>
  <c r="F1637" i="5"/>
  <c r="J1637" i="5"/>
  <c r="H1777" i="5"/>
  <c r="R1789" i="5"/>
  <c r="H1789" i="5"/>
  <c r="G1789" i="5"/>
  <c r="H1806" i="5"/>
  <c r="R1806" i="5"/>
  <c r="I1822" i="5"/>
  <c r="R1822" i="5"/>
  <c r="F1822" i="5"/>
  <c r="G1822" i="5"/>
  <c r="F1886" i="5"/>
  <c r="J1886" i="5"/>
  <c r="G1886" i="5"/>
  <c r="R1886" i="5"/>
  <c r="I1886" i="5"/>
  <c r="H1886" i="5"/>
  <c r="I1892" i="5"/>
  <c r="H1892" i="5"/>
  <c r="J1892" i="5"/>
  <c r="G1892" i="5"/>
  <c r="F1892" i="5"/>
  <c r="R1892" i="5"/>
  <c r="G1926" i="5"/>
  <c r="R1926" i="5"/>
  <c r="J1926" i="5"/>
  <c r="F1926" i="5"/>
  <c r="I1926" i="5"/>
  <c r="H1926" i="5"/>
  <c r="H1980" i="5"/>
  <c r="F1980" i="5"/>
  <c r="G2025" i="5"/>
  <c r="J2025" i="5"/>
  <c r="F2025" i="5"/>
  <c r="R2025" i="5"/>
  <c r="G2045" i="5"/>
  <c r="J2045" i="5"/>
  <c r="H2045" i="5"/>
  <c r="I2045" i="5"/>
  <c r="F2045" i="5"/>
  <c r="H2145" i="5"/>
  <c r="I2145" i="5"/>
  <c r="J2145" i="5"/>
  <c r="R2145" i="5"/>
  <c r="G2145" i="5"/>
  <c r="F2145" i="5"/>
  <c r="H2217" i="5"/>
  <c r="I2217" i="5"/>
  <c r="J2217" i="5"/>
  <c r="G2217" i="5"/>
  <c r="J1455" i="5"/>
  <c r="I1455" i="5"/>
  <c r="H367" i="5"/>
  <c r="I2244" i="5"/>
  <c r="I2233" i="5"/>
  <c r="H2233" i="5"/>
  <c r="R2233" i="5"/>
  <c r="F2233" i="5"/>
  <c r="H628" i="5"/>
  <c r="F628" i="5"/>
  <c r="J628" i="5"/>
  <c r="R628" i="5"/>
  <c r="G628" i="5"/>
  <c r="I628" i="5"/>
  <c r="J686" i="5"/>
  <c r="F686" i="5"/>
  <c r="R686" i="5"/>
  <c r="H686" i="5"/>
  <c r="I686" i="5"/>
  <c r="G686" i="5"/>
  <c r="J726" i="5"/>
  <c r="F726" i="5"/>
  <c r="I726" i="5"/>
  <c r="G726" i="5"/>
  <c r="I732" i="5"/>
  <c r="G732" i="5"/>
  <c r="I857" i="5"/>
  <c r="R857" i="5"/>
  <c r="G857" i="5"/>
  <c r="H857" i="5"/>
  <c r="F953" i="5"/>
  <c r="G953" i="5"/>
  <c r="R953" i="5"/>
  <c r="H985" i="5"/>
  <c r="I985" i="5"/>
  <c r="R985" i="5"/>
  <c r="R1049" i="5"/>
  <c r="H1049" i="5"/>
  <c r="I1078" i="5"/>
  <c r="J1078" i="5"/>
  <c r="F1078" i="5"/>
  <c r="J1150" i="5"/>
  <c r="F1150" i="5"/>
  <c r="R1150" i="5"/>
  <c r="H1150" i="5"/>
  <c r="J1260" i="5"/>
  <c r="I1260" i="5"/>
  <c r="H1260" i="5"/>
  <c r="I1278" i="5"/>
  <c r="J1278" i="5"/>
  <c r="G1278" i="5"/>
  <c r="H1278" i="5"/>
  <c r="F860" i="5"/>
  <c r="J860" i="5"/>
  <c r="F149" i="5"/>
  <c r="R149" i="5"/>
  <c r="H149" i="5"/>
  <c r="R281" i="5"/>
  <c r="I281" i="5"/>
  <c r="G281" i="5"/>
  <c r="G489" i="5"/>
  <c r="I489" i="5"/>
  <c r="I541" i="5"/>
  <c r="J541" i="5"/>
  <c r="H541" i="5"/>
  <c r="F541" i="5"/>
  <c r="G588" i="5"/>
  <c r="H588" i="5"/>
  <c r="F588" i="5"/>
  <c r="R588" i="5"/>
  <c r="J588" i="5"/>
  <c r="I588" i="5"/>
  <c r="F1455" i="5"/>
  <c r="G887" i="5"/>
  <c r="H1511" i="5"/>
  <c r="R367" i="5"/>
  <c r="J581" i="5"/>
  <c r="I633" i="5"/>
  <c r="F621" i="5"/>
  <c r="R557" i="5"/>
  <c r="H97" i="5"/>
  <c r="R1974" i="5"/>
  <c r="G1709" i="5"/>
  <c r="R1742" i="5"/>
  <c r="F702" i="5"/>
  <c r="J1029" i="5"/>
  <c r="R293" i="5"/>
  <c r="R97" i="5"/>
  <c r="J708" i="5"/>
  <c r="G1029" i="5"/>
  <c r="J593" i="5"/>
  <c r="R593" i="5"/>
  <c r="I557" i="5"/>
  <c r="G2169" i="5"/>
  <c r="I2169" i="5"/>
  <c r="H1974" i="5"/>
  <c r="G1765" i="5"/>
  <c r="J2169" i="5"/>
  <c r="I293" i="5"/>
  <c r="I161" i="5"/>
  <c r="I1990" i="5"/>
  <c r="G521" i="5"/>
  <c r="R2169" i="5"/>
  <c r="G1974" i="5"/>
  <c r="I521" i="5"/>
  <c r="H161" i="5"/>
  <c r="F1553" i="5"/>
  <c r="G293" i="5"/>
  <c r="F97" i="5"/>
  <c r="H521" i="5"/>
  <c r="G161" i="5"/>
  <c r="G97" i="5"/>
  <c r="G557" i="5"/>
  <c r="R621" i="5"/>
  <c r="R161" i="5"/>
  <c r="J1964" i="5"/>
  <c r="G1553" i="5"/>
  <c r="G764" i="5"/>
  <c r="H1709" i="5"/>
  <c r="F495" i="5"/>
  <c r="F87" i="5"/>
  <c r="I1127" i="5"/>
  <c r="I1967" i="5"/>
  <c r="J2292" i="5"/>
  <c r="R2292" i="5"/>
  <c r="I2292" i="5"/>
  <c r="G2292" i="5"/>
  <c r="G2235" i="5"/>
  <c r="J2235" i="5"/>
  <c r="I2235" i="5"/>
  <c r="H2235" i="5"/>
  <c r="F614" i="5"/>
  <c r="J614" i="5"/>
  <c r="F1311" i="5"/>
  <c r="R967" i="5"/>
  <c r="J399" i="5"/>
  <c r="R1439" i="5"/>
  <c r="G614" i="5"/>
  <c r="G721" i="5"/>
  <c r="R721" i="5"/>
  <c r="I1583" i="5"/>
  <c r="R1127" i="5"/>
  <c r="R1367" i="5"/>
  <c r="G87" i="5"/>
  <c r="I614" i="5"/>
  <c r="F785" i="5"/>
  <c r="I785" i="5"/>
  <c r="J785" i="5"/>
  <c r="F1334" i="5"/>
  <c r="I1334" i="5"/>
  <c r="H1334" i="5"/>
  <c r="J2413" i="5"/>
  <c r="R2413" i="5"/>
  <c r="I1658" i="5"/>
  <c r="G1127" i="5"/>
  <c r="R87" i="5"/>
  <c r="G1015" i="5"/>
  <c r="J1461" i="5"/>
  <c r="H1461" i="5"/>
  <c r="F1461" i="5"/>
  <c r="I2203" i="5"/>
  <c r="F2203" i="5"/>
  <c r="J2203" i="5"/>
  <c r="H2203" i="5"/>
  <c r="I1821" i="5"/>
  <c r="J1821" i="5"/>
  <c r="H1821" i="5"/>
  <c r="H1367" i="5"/>
  <c r="F775" i="5"/>
  <c r="R1519" i="5"/>
  <c r="R1239" i="5"/>
  <c r="F1239" i="5"/>
  <c r="I775" i="5"/>
  <c r="G785" i="5"/>
  <c r="R19" i="5"/>
  <c r="R35" i="5"/>
  <c r="R41" i="5"/>
  <c r="H1206" i="5"/>
  <c r="I1206" i="5"/>
  <c r="R1329" i="5"/>
  <c r="H1329" i="5"/>
  <c r="G1329" i="5"/>
  <c r="J1329" i="5"/>
  <c r="H1357" i="5"/>
  <c r="G1357" i="5"/>
  <c r="F1357" i="5"/>
  <c r="I1357" i="5"/>
  <c r="H1377" i="5"/>
  <c r="I1382" i="5"/>
  <c r="J1382" i="5"/>
  <c r="F1404" i="5"/>
  <c r="J1404" i="5"/>
  <c r="H1404" i="5"/>
  <c r="I1404" i="5"/>
  <c r="R2457" i="5"/>
  <c r="G2457" i="5"/>
  <c r="H2457" i="5"/>
  <c r="F2457" i="5"/>
  <c r="R2070" i="5"/>
  <c r="H2070" i="5"/>
  <c r="J2379" i="5"/>
  <c r="F2379" i="5"/>
  <c r="I2379" i="5"/>
  <c r="I2371" i="5"/>
  <c r="J2371" i="5"/>
  <c r="G2363" i="5"/>
  <c r="H2339" i="5"/>
  <c r="G2331" i="5"/>
  <c r="G2323" i="5"/>
  <c r="G2307" i="5"/>
  <c r="G2275" i="5"/>
  <c r="H2251" i="5"/>
  <c r="I2251" i="5"/>
  <c r="J2251" i="5"/>
  <c r="R2251" i="5"/>
  <c r="F2251" i="5"/>
  <c r="R2243" i="5"/>
  <c r="J2243" i="5"/>
  <c r="I2091" i="5"/>
  <c r="J2091" i="5"/>
  <c r="G1923" i="5"/>
  <c r="I1907" i="5"/>
  <c r="G1835" i="5"/>
  <c r="R1827" i="5"/>
  <c r="H1827" i="5"/>
  <c r="R1795" i="5"/>
  <c r="H1795" i="5"/>
  <c r="R1779" i="5"/>
  <c r="H1779" i="5"/>
  <c r="R1771" i="5"/>
  <c r="H1771" i="5"/>
  <c r="R1739" i="5"/>
  <c r="H1739" i="5"/>
  <c r="R1731" i="5"/>
  <c r="H1731" i="5"/>
  <c r="G1723" i="5"/>
  <c r="H1715" i="5"/>
  <c r="R1699" i="5"/>
  <c r="H1699" i="5"/>
  <c r="H1691" i="5"/>
  <c r="G1643" i="5"/>
  <c r="G1619" i="5"/>
  <c r="H1587" i="5"/>
  <c r="J1579" i="5"/>
  <c r="J1547" i="5"/>
  <c r="F1547" i="5"/>
  <c r="F1523" i="5"/>
  <c r="J1483" i="5"/>
  <c r="G1451" i="5"/>
  <c r="I1411" i="5"/>
  <c r="R1411" i="5"/>
  <c r="F1403" i="5"/>
  <c r="H1403" i="5"/>
  <c r="R1403" i="5"/>
  <c r="I1403" i="5"/>
  <c r="J1403" i="5"/>
  <c r="I1395" i="5"/>
  <c r="J1395" i="5"/>
  <c r="F1395" i="5"/>
  <c r="H1395" i="5"/>
  <c r="R1395" i="5"/>
  <c r="R1387" i="5"/>
  <c r="I1387" i="5"/>
  <c r="I1379" i="5"/>
  <c r="J1379" i="5"/>
  <c r="F1379" i="5"/>
  <c r="H1379" i="5"/>
  <c r="R1379" i="5"/>
  <c r="F1371" i="5"/>
  <c r="H1371" i="5"/>
  <c r="R1371" i="5"/>
  <c r="I1371" i="5"/>
  <c r="J1371" i="5"/>
  <c r="G1355" i="5"/>
  <c r="H1347" i="5"/>
  <c r="H1339" i="5"/>
  <c r="J1331" i="5"/>
  <c r="R1299" i="5"/>
  <c r="G1275" i="5"/>
  <c r="J1267" i="5"/>
  <c r="F1235" i="5"/>
  <c r="H1163" i="5"/>
  <c r="G1131" i="5"/>
  <c r="G1099" i="5"/>
  <c r="G1091" i="5"/>
  <c r="G1059" i="5"/>
  <c r="F1035" i="5"/>
  <c r="J1035" i="5"/>
  <c r="I1035" i="5"/>
  <c r="I1003" i="5"/>
  <c r="H995" i="5"/>
  <c r="J987" i="5"/>
  <c r="H987" i="5"/>
  <c r="I987" i="5"/>
  <c r="F979" i="5"/>
  <c r="R979" i="5"/>
  <c r="H979" i="5"/>
  <c r="G971" i="5"/>
  <c r="F907" i="5"/>
  <c r="I875" i="5"/>
  <c r="J875" i="5"/>
  <c r="F875" i="5"/>
  <c r="R875" i="5"/>
  <c r="H843" i="5"/>
  <c r="G803" i="5"/>
  <c r="H771" i="5"/>
  <c r="R747" i="5"/>
  <c r="R659" i="5"/>
  <c r="H643" i="5"/>
  <c r="I627" i="5"/>
  <c r="G563" i="5"/>
  <c r="R539" i="5"/>
  <c r="G515" i="5"/>
  <c r="J507" i="5"/>
  <c r="J499" i="5"/>
  <c r="I483" i="5"/>
  <c r="J483" i="5"/>
  <c r="F483" i="5"/>
  <c r="R483" i="5"/>
  <c r="G459" i="5"/>
  <c r="H443" i="5"/>
  <c r="J443" i="5"/>
  <c r="G435" i="5"/>
  <c r="F427" i="5"/>
  <c r="G419" i="5"/>
  <c r="I419" i="5"/>
  <c r="J419" i="5"/>
  <c r="R419" i="5"/>
  <c r="G403" i="5"/>
  <c r="G339" i="5"/>
  <c r="G331" i="5"/>
  <c r="G307" i="5"/>
  <c r="I251" i="5"/>
  <c r="R243" i="5"/>
  <c r="G227" i="5"/>
  <c r="I227" i="5"/>
  <c r="F227" i="5"/>
  <c r="G147" i="5"/>
  <c r="H139" i="5"/>
  <c r="H131" i="5"/>
  <c r="I123" i="5"/>
  <c r="H99" i="5"/>
  <c r="G83" i="5"/>
  <c r="J2051" i="5"/>
  <c r="F1979" i="5"/>
  <c r="J1971" i="5"/>
  <c r="H1963" i="5"/>
  <c r="J1915" i="5"/>
  <c r="H1907" i="5"/>
  <c r="H1683" i="5"/>
  <c r="H1651" i="5"/>
  <c r="I1611" i="5"/>
  <c r="H1595" i="5"/>
  <c r="H1499" i="5"/>
  <c r="R1318" i="5"/>
  <c r="H1211" i="5"/>
  <c r="G1475" i="5"/>
  <c r="I1459" i="5"/>
  <c r="R1443" i="5"/>
  <c r="J1279" i="5"/>
  <c r="J1195" i="5"/>
  <c r="I2059" i="5"/>
  <c r="F1339" i="5"/>
  <c r="G2251" i="5"/>
  <c r="I2051" i="5"/>
  <c r="F1987" i="5"/>
  <c r="J1979" i="5"/>
  <c r="H1971" i="5"/>
  <c r="F1931" i="5"/>
  <c r="G1683" i="5"/>
  <c r="G1651" i="5"/>
  <c r="H1475" i="5"/>
  <c r="H1411" i="5"/>
  <c r="F1318" i="5"/>
  <c r="I1339" i="5"/>
  <c r="I1291" i="5"/>
  <c r="I1203" i="5"/>
  <c r="F1475" i="5"/>
  <c r="J1443" i="5"/>
  <c r="F1203" i="5"/>
  <c r="H2107" i="5"/>
  <c r="G2059" i="5"/>
  <c r="J1339" i="5"/>
  <c r="R1035" i="5"/>
  <c r="R995" i="5"/>
  <c r="G1403" i="5"/>
  <c r="G1371" i="5"/>
  <c r="R197" i="5"/>
  <c r="I197" i="5"/>
  <c r="R1206" i="5"/>
  <c r="J1377" i="5"/>
  <c r="G2091" i="5"/>
  <c r="F2059" i="5"/>
  <c r="I979" i="5"/>
  <c r="G1931" i="5"/>
  <c r="G1035" i="5"/>
  <c r="F613" i="5"/>
  <c r="R613" i="5"/>
  <c r="I613" i="5"/>
  <c r="H613" i="5"/>
  <c r="G613" i="5"/>
  <c r="J613" i="5"/>
  <c r="F619" i="5"/>
  <c r="G2051" i="5"/>
  <c r="J1995" i="5"/>
  <c r="H1987" i="5"/>
  <c r="H1931" i="5"/>
  <c r="H1459" i="5"/>
  <c r="F1206" i="5"/>
  <c r="I1211" i="5"/>
  <c r="I1443" i="5"/>
  <c r="I1377" i="5"/>
  <c r="J1357" i="5"/>
  <c r="F1211" i="5"/>
  <c r="F2091" i="5"/>
  <c r="R2059" i="5"/>
  <c r="G1379" i="5"/>
  <c r="I1329" i="5"/>
  <c r="H1995" i="5"/>
  <c r="R1377" i="5"/>
  <c r="H1203" i="5"/>
  <c r="G1382" i="5"/>
  <c r="I1475" i="5"/>
  <c r="G1459" i="5"/>
  <c r="H1382" i="5"/>
  <c r="J1211" i="5"/>
  <c r="I2107" i="5"/>
  <c r="R2091" i="5"/>
  <c r="J2059" i="5"/>
  <c r="G1404" i="5"/>
  <c r="R987" i="5"/>
  <c r="F1329" i="5"/>
  <c r="H1035" i="5"/>
  <c r="G171" i="5"/>
  <c r="G483" i="5"/>
  <c r="R1357" i="5"/>
  <c r="F1459" i="5"/>
  <c r="G1435" i="5"/>
  <c r="G1411" i="5"/>
  <c r="H1398" i="5"/>
  <c r="R1382" i="5"/>
  <c r="F1179" i="5"/>
  <c r="R1339" i="5"/>
  <c r="H2059" i="5"/>
  <c r="G1907" i="5"/>
  <c r="H609" i="5"/>
  <c r="F710" i="5"/>
  <c r="J710" i="5"/>
  <c r="F581" i="5"/>
  <c r="G253" i="5"/>
  <c r="F949" i="5"/>
  <c r="J949" i="5"/>
  <c r="I1870" i="5"/>
  <c r="H1870" i="5"/>
  <c r="G1958" i="5"/>
  <c r="F1958" i="5"/>
  <c r="J1958" i="5"/>
  <c r="R2133" i="5"/>
  <c r="F2133" i="5"/>
  <c r="I2133" i="5"/>
  <c r="H81" i="5"/>
  <c r="F81" i="5"/>
  <c r="F465" i="5"/>
  <c r="R465" i="5"/>
  <c r="H465" i="5"/>
  <c r="G465" i="5"/>
  <c r="I465" i="5"/>
  <c r="R145" i="5"/>
  <c r="F1718" i="5"/>
  <c r="H1718" i="5"/>
  <c r="J2245" i="5"/>
  <c r="J525" i="5"/>
  <c r="H525" i="5"/>
  <c r="H2433" i="5"/>
  <c r="R2433" i="5"/>
  <c r="J660" i="5"/>
  <c r="F873" i="5"/>
  <c r="H1967" i="5"/>
  <c r="R1615" i="5"/>
  <c r="R55" i="5"/>
  <c r="G647" i="5"/>
  <c r="R1967" i="5"/>
  <c r="G343" i="5"/>
  <c r="R1311" i="5"/>
  <c r="I1391" i="5"/>
  <c r="R2342" i="5"/>
  <c r="J1127" i="5"/>
  <c r="G1167" i="5"/>
  <c r="I1239" i="5"/>
  <c r="H1239" i="5"/>
  <c r="I1311" i="5"/>
  <c r="H167" i="5"/>
  <c r="F1967" i="5"/>
  <c r="R1271" i="5"/>
  <c r="I1638" i="5"/>
  <c r="H1598" i="5"/>
  <c r="G1311" i="5"/>
  <c r="J1311" i="5"/>
  <c r="G631" i="5"/>
  <c r="R1335" i="5"/>
  <c r="J1967" i="5"/>
  <c r="F1271" i="5"/>
  <c r="F647" i="5"/>
  <c r="H479" i="5"/>
  <c r="R527" i="5"/>
  <c r="R1638" i="5"/>
  <c r="J1630" i="5"/>
  <c r="G2401" i="5"/>
  <c r="F1215" i="5"/>
  <c r="G1639" i="5"/>
  <c r="I967" i="5"/>
  <c r="G1265" i="5"/>
  <c r="J766" i="5"/>
  <c r="J1438" i="5"/>
  <c r="I1470" i="5"/>
  <c r="I2441" i="5"/>
  <c r="J2441" i="5"/>
  <c r="G2333" i="5"/>
  <c r="F2333" i="5"/>
  <c r="R2333" i="5"/>
  <c r="S569" i="5"/>
  <c r="S645" i="5"/>
  <c r="S650" i="5"/>
  <c r="R1141" i="5"/>
  <c r="H1141" i="5"/>
  <c r="F1141" i="5"/>
  <c r="J1141" i="5"/>
  <c r="G1141" i="5"/>
  <c r="S1152" i="5"/>
  <c r="S1286" i="5"/>
  <c r="S1354" i="5"/>
  <c r="S1647" i="5"/>
  <c r="F1653" i="5"/>
  <c r="S1876" i="5"/>
  <c r="S1881" i="5"/>
  <c r="S1887" i="5"/>
  <c r="S1893" i="5"/>
  <c r="S2249" i="5"/>
  <c r="S2256" i="5"/>
  <c r="S2271" i="5"/>
  <c r="S2278" i="5"/>
  <c r="S2417" i="5"/>
  <c r="S2425" i="5"/>
  <c r="S2433" i="5"/>
  <c r="S2441" i="5"/>
  <c r="S2449" i="5"/>
  <c r="F2449" i="5"/>
  <c r="H2449" i="5"/>
  <c r="G2449" i="5"/>
  <c r="R2449" i="5"/>
  <c r="J2449" i="5"/>
  <c r="R2410" i="5"/>
  <c r="F2410" i="5"/>
  <c r="H2410" i="5"/>
  <c r="G2410" i="5"/>
  <c r="J2410" i="5"/>
  <c r="I2378" i="5"/>
  <c r="J2378" i="5"/>
  <c r="F2378" i="5"/>
  <c r="F2250" i="5"/>
  <c r="R2250" i="5"/>
  <c r="H2234" i="5"/>
  <c r="R2234" i="5"/>
  <c r="J2234" i="5"/>
  <c r="F2234" i="5"/>
  <c r="F2162" i="5"/>
  <c r="J2162" i="5"/>
  <c r="J2154" i="5"/>
  <c r="I2154" i="5"/>
  <c r="J2130" i="5"/>
  <c r="F2130" i="5"/>
  <c r="I2130" i="5"/>
  <c r="R1354" i="5"/>
  <c r="G1354" i="5"/>
  <c r="H1354" i="5"/>
  <c r="F1306" i="5"/>
  <c r="G1306" i="5"/>
  <c r="R1306" i="5"/>
  <c r="R1170" i="5"/>
  <c r="G1170" i="5"/>
  <c r="F1170" i="5"/>
  <c r="J1138" i="5"/>
  <c r="F1138" i="5"/>
  <c r="R1138" i="5"/>
  <c r="H1138" i="5"/>
  <c r="G1138" i="5"/>
  <c r="H1114" i="5"/>
  <c r="G1114" i="5"/>
  <c r="R1114" i="5"/>
  <c r="H1098" i="5"/>
  <c r="R1098" i="5"/>
  <c r="F1082" i="5"/>
  <c r="R1082" i="5"/>
  <c r="H1082" i="5"/>
  <c r="G1082" i="5"/>
  <c r="J1082" i="5"/>
  <c r="G650" i="5"/>
  <c r="R602" i="5"/>
  <c r="G602" i="5"/>
  <c r="G594" i="5"/>
  <c r="I594" i="5"/>
  <c r="I546" i="5"/>
  <c r="G546" i="5"/>
  <c r="R910" i="5"/>
  <c r="G1406" i="5"/>
  <c r="I1438" i="5"/>
  <c r="H1470" i="5"/>
  <c r="S871" i="5"/>
  <c r="J1334" i="5"/>
  <c r="G1334" i="5"/>
  <c r="I2479" i="5"/>
  <c r="F1639" i="5"/>
  <c r="R807" i="5"/>
  <c r="H751" i="5"/>
  <c r="H967" i="5"/>
  <c r="F855" i="5"/>
  <c r="H287" i="5"/>
  <c r="G959" i="5"/>
  <c r="I814" i="5"/>
  <c r="F910" i="5"/>
  <c r="H1438" i="5"/>
  <c r="R1470" i="5"/>
  <c r="F1511" i="5"/>
  <c r="G2479" i="5"/>
  <c r="J1639" i="5"/>
  <c r="F479" i="5"/>
  <c r="I679" i="5"/>
  <c r="R855" i="5"/>
  <c r="F1439" i="5"/>
  <c r="J1015" i="5"/>
  <c r="G855" i="5"/>
  <c r="I766" i="5"/>
  <c r="H814" i="5"/>
  <c r="J910" i="5"/>
  <c r="G1438" i="5"/>
  <c r="R1438" i="5"/>
  <c r="F1297" i="5"/>
  <c r="H766" i="5"/>
  <c r="G1470" i="5"/>
  <c r="I1265" i="5"/>
  <c r="I287" i="5"/>
  <c r="H2479" i="5"/>
  <c r="R2362" i="5"/>
  <c r="J855" i="5"/>
  <c r="J631" i="5"/>
  <c r="R343" i="5"/>
  <c r="I495" i="5"/>
  <c r="F2362" i="5"/>
  <c r="I855" i="5"/>
  <c r="F959" i="5"/>
  <c r="J1297" i="5"/>
  <c r="F1265" i="5"/>
  <c r="R814" i="5"/>
  <c r="F1470" i="5"/>
  <c r="R1639" i="5"/>
  <c r="H679" i="5"/>
  <c r="J967" i="5"/>
  <c r="R1297" i="5"/>
  <c r="I1297" i="5"/>
  <c r="H1583" i="5"/>
  <c r="R911" i="5"/>
  <c r="J679" i="5"/>
  <c r="F967" i="5"/>
  <c r="J911" i="5"/>
  <c r="H631" i="5"/>
  <c r="J2362" i="5"/>
  <c r="I343" i="5"/>
  <c r="R766" i="5"/>
  <c r="F814" i="5"/>
  <c r="F1641" i="5"/>
  <c r="R213" i="5"/>
  <c r="I213" i="5"/>
  <c r="G213" i="5"/>
  <c r="S574" i="5"/>
  <c r="I585" i="5"/>
  <c r="R694" i="5"/>
  <c r="H694" i="5"/>
  <c r="I694" i="5"/>
  <c r="F700" i="5"/>
  <c r="R700" i="5"/>
  <c r="J700" i="5"/>
  <c r="H700" i="5"/>
  <c r="S876" i="5"/>
  <c r="S888" i="5"/>
  <c r="S894" i="5"/>
  <c r="S900" i="5"/>
  <c r="S914" i="5"/>
  <c r="H933" i="5"/>
  <c r="I933" i="5"/>
  <c r="F933" i="5"/>
  <c r="S953" i="5"/>
  <c r="S965" i="5"/>
  <c r="H1158" i="5"/>
  <c r="I1158" i="5"/>
  <c r="J1158" i="5"/>
  <c r="S1291" i="5"/>
  <c r="S2064" i="5"/>
  <c r="S2284" i="5"/>
  <c r="S2292" i="5"/>
  <c r="S205" i="5"/>
  <c r="S629" i="5"/>
  <c r="G1113" i="5"/>
  <c r="F1113" i="5"/>
  <c r="J1113" i="5"/>
  <c r="H1113" i="5"/>
  <c r="R1132" i="5"/>
  <c r="H1132" i="5"/>
  <c r="G1256" i="5"/>
  <c r="H1256" i="5"/>
  <c r="J1256" i="5"/>
  <c r="H1262" i="5"/>
  <c r="J1262" i="5"/>
  <c r="G2006" i="5"/>
  <c r="H2006" i="5"/>
  <c r="I2006" i="5"/>
  <c r="R2006" i="5"/>
  <c r="F2006" i="5"/>
  <c r="S2020" i="5"/>
  <c r="S2013" i="5"/>
  <c r="S2001" i="5"/>
  <c r="G1641" i="5"/>
  <c r="F1262" i="5"/>
  <c r="H1118" i="5"/>
  <c r="F564" i="5"/>
  <c r="G564" i="5"/>
  <c r="S625" i="5"/>
  <c r="G833" i="5"/>
  <c r="I833" i="5"/>
  <c r="F833" i="5"/>
  <c r="S1109" i="5"/>
  <c r="R1345" i="5"/>
  <c r="J1345" i="5"/>
  <c r="S2403" i="5"/>
  <c r="R1641" i="5"/>
  <c r="G1132" i="5"/>
  <c r="I1113" i="5"/>
  <c r="R1118" i="5"/>
  <c r="J2006" i="5"/>
  <c r="I1262" i="5"/>
  <c r="R93" i="5"/>
  <c r="H93" i="5"/>
  <c r="G93" i="5"/>
  <c r="I93" i="5"/>
  <c r="R105" i="5"/>
  <c r="H105" i="5"/>
  <c r="S123" i="5"/>
  <c r="F133" i="5"/>
  <c r="R133" i="5"/>
  <c r="G133" i="5"/>
  <c r="F173" i="5"/>
  <c r="R173" i="5"/>
  <c r="H173" i="5"/>
  <c r="G173" i="5"/>
  <c r="I173" i="5"/>
  <c r="R185" i="5"/>
  <c r="H185" i="5"/>
  <c r="I185" i="5"/>
  <c r="G185" i="5"/>
  <c r="S814" i="5"/>
  <c r="S1084" i="5"/>
  <c r="S1482" i="5"/>
  <c r="S1490" i="5"/>
  <c r="G1517" i="5"/>
  <c r="F1517" i="5"/>
  <c r="J1617" i="5"/>
  <c r="F1617" i="5"/>
  <c r="S1624" i="5"/>
  <c r="S1821" i="5"/>
  <c r="S2192" i="5"/>
  <c r="H2205" i="5"/>
  <c r="G2205" i="5"/>
  <c r="R2205" i="5"/>
  <c r="F2205" i="5"/>
  <c r="J2205" i="5"/>
  <c r="R2126" i="5"/>
  <c r="G2126" i="5"/>
  <c r="H2126" i="5"/>
  <c r="S2236" i="5"/>
  <c r="G1118" i="5"/>
  <c r="F1118" i="5"/>
  <c r="R1256" i="5"/>
  <c r="S527" i="5"/>
  <c r="I533" i="5"/>
  <c r="S777" i="5"/>
  <c r="S1191" i="5"/>
  <c r="H1198" i="5"/>
  <c r="J1198" i="5"/>
  <c r="S1460" i="5"/>
  <c r="S1749" i="5"/>
  <c r="R1777" i="5"/>
  <c r="G1777" i="5"/>
  <c r="I1132" i="5"/>
  <c r="J1118" i="5"/>
  <c r="F1132" i="5"/>
  <c r="R61" i="5"/>
  <c r="R67" i="5"/>
  <c r="S517" i="5"/>
  <c r="G1013" i="5"/>
  <c r="J1013" i="5"/>
  <c r="S1307" i="5"/>
  <c r="I1312" i="5"/>
  <c r="F1312" i="5"/>
  <c r="G1312" i="5"/>
  <c r="H1312" i="5"/>
  <c r="R1312" i="5"/>
  <c r="J1318" i="5"/>
  <c r="H1318" i="5"/>
  <c r="I1318" i="5"/>
  <c r="S1398" i="5"/>
  <c r="S1701" i="5"/>
  <c r="R1705" i="5"/>
  <c r="H1705" i="5"/>
  <c r="G1705" i="5"/>
  <c r="I1710" i="5"/>
  <c r="F1710" i="5"/>
  <c r="R1710" i="5"/>
  <c r="G1710" i="5"/>
  <c r="G1936" i="5"/>
  <c r="H1936" i="5"/>
  <c r="I1936" i="5"/>
  <c r="R1936" i="5"/>
  <c r="F1936" i="5"/>
  <c r="J1936" i="5"/>
  <c r="S2124" i="5"/>
  <c r="H2129" i="5"/>
  <c r="J2129" i="5"/>
  <c r="I2129" i="5"/>
  <c r="F2129" i="5"/>
  <c r="R2129" i="5"/>
  <c r="G1262" i="5"/>
  <c r="J1132" i="5"/>
  <c r="I355" i="5"/>
  <c r="F355" i="5"/>
  <c r="R355" i="5"/>
  <c r="S368" i="5"/>
  <c r="S705" i="5"/>
  <c r="S722" i="5"/>
  <c r="S734" i="5"/>
  <c r="S740" i="5"/>
  <c r="S745" i="5"/>
  <c r="S753" i="5"/>
  <c r="S760" i="5"/>
  <c r="S765" i="5"/>
  <c r="S983" i="5"/>
  <c r="F989" i="5"/>
  <c r="J989" i="5"/>
  <c r="G989" i="5"/>
  <c r="S996" i="5"/>
  <c r="S1002" i="5"/>
  <c r="F1373" i="5"/>
  <c r="H1373" i="5"/>
  <c r="S1388" i="5"/>
  <c r="I1901" i="5"/>
  <c r="G1901" i="5"/>
  <c r="J2093" i="5"/>
  <c r="R2093" i="5"/>
  <c r="G2093" i="5"/>
  <c r="I2093" i="5"/>
  <c r="S2298" i="5"/>
  <c r="S2306" i="5"/>
  <c r="I2289" i="5"/>
  <c r="J2289" i="5"/>
  <c r="F287" i="5"/>
  <c r="G199" i="5"/>
  <c r="J807" i="5"/>
  <c r="G807" i="5"/>
  <c r="I527" i="5"/>
  <c r="H1406" i="5"/>
  <c r="R1406" i="5"/>
  <c r="F1406" i="5"/>
  <c r="J1341" i="5"/>
  <c r="R1341" i="5"/>
  <c r="I1341" i="5"/>
  <c r="F1341" i="5"/>
  <c r="H1341" i="5"/>
  <c r="R991" i="5"/>
  <c r="G2255" i="5"/>
  <c r="J2255" i="5"/>
  <c r="F807" i="5"/>
  <c r="I647" i="5"/>
  <c r="H583" i="5"/>
  <c r="F415" i="5"/>
  <c r="F991" i="5"/>
  <c r="F527" i="5"/>
  <c r="F199" i="5"/>
  <c r="G935" i="5"/>
  <c r="G1383" i="5"/>
  <c r="G1676" i="5"/>
  <c r="R1676" i="5"/>
  <c r="I1477" i="5"/>
  <c r="J1477" i="5"/>
  <c r="F1477" i="5"/>
  <c r="G1477" i="5"/>
  <c r="R2228" i="5"/>
  <c r="F2228" i="5"/>
  <c r="J2228" i="5"/>
  <c r="J932" i="5"/>
  <c r="H932" i="5"/>
  <c r="I932" i="5"/>
  <c r="G2266" i="5"/>
  <c r="H2266" i="5"/>
  <c r="J2266" i="5"/>
  <c r="I1058" i="5"/>
  <c r="F1058" i="5"/>
  <c r="H1044" i="5"/>
  <c r="I1044" i="5"/>
  <c r="I1028" i="5"/>
  <c r="G574" i="5"/>
  <c r="I202" i="5"/>
  <c r="R202" i="5"/>
  <c r="G2170" i="5"/>
  <c r="F2170" i="5"/>
  <c r="I2170" i="5"/>
  <c r="R2170" i="5"/>
  <c r="R2255" i="5"/>
  <c r="J479" i="5"/>
  <c r="J647" i="5"/>
  <c r="J527" i="5"/>
  <c r="H1383" i="5"/>
  <c r="R351" i="5"/>
  <c r="I351" i="5"/>
  <c r="I807" i="5"/>
  <c r="I479" i="5"/>
  <c r="I439" i="5"/>
  <c r="G479" i="5"/>
  <c r="G292" i="5"/>
  <c r="H292" i="5"/>
  <c r="R292" i="5"/>
  <c r="R366" i="5"/>
  <c r="J2105" i="5"/>
  <c r="R2105" i="5"/>
  <c r="I2105" i="5"/>
  <c r="G937" i="5"/>
  <c r="H937" i="5"/>
  <c r="F265" i="5"/>
  <c r="H2255" i="5"/>
  <c r="H439" i="5"/>
  <c r="J1167" i="5"/>
  <c r="G1295" i="5"/>
  <c r="G415" i="5"/>
  <c r="R439" i="5"/>
  <c r="H199" i="5"/>
  <c r="G1488" i="5"/>
  <c r="H1488" i="5"/>
  <c r="J946" i="5"/>
  <c r="I946" i="5"/>
  <c r="F946" i="5"/>
  <c r="I199" i="5"/>
  <c r="J439" i="5"/>
  <c r="I1167" i="5"/>
  <c r="G351" i="5"/>
  <c r="G287" i="5"/>
  <c r="R199" i="5"/>
  <c r="F974" i="5"/>
  <c r="I974" i="5"/>
  <c r="G150" i="5"/>
  <c r="G894" i="5"/>
  <c r="F894" i="5"/>
  <c r="I894" i="5"/>
  <c r="S1009" i="5"/>
  <c r="S1777" i="5"/>
  <c r="F2057" i="5"/>
  <c r="R2057" i="5"/>
  <c r="I2057" i="5"/>
  <c r="G2057" i="5"/>
  <c r="G2081" i="5"/>
  <c r="R2081" i="5"/>
  <c r="I2081" i="5"/>
  <c r="S2409" i="5"/>
  <c r="S2424" i="5"/>
  <c r="S2440" i="5"/>
  <c r="F1809" i="5"/>
  <c r="F1820" i="5"/>
  <c r="I635" i="5"/>
  <c r="R85" i="5"/>
  <c r="S792" i="5"/>
  <c r="R916" i="5"/>
  <c r="G916" i="5"/>
  <c r="S1530" i="5"/>
  <c r="S1789" i="5"/>
  <c r="S2034" i="5"/>
  <c r="S2052" i="5"/>
  <c r="G2198" i="5"/>
  <c r="R2198" i="5"/>
  <c r="G2386" i="5"/>
  <c r="F2218" i="5"/>
  <c r="G2210" i="5"/>
  <c r="G2146" i="5"/>
  <c r="G2002" i="5"/>
  <c r="F1986" i="5"/>
  <c r="G1946" i="5"/>
  <c r="H1922" i="5"/>
  <c r="G1906" i="5"/>
  <c r="G1754" i="5"/>
  <c r="I1738" i="5"/>
  <c r="G1714" i="5"/>
  <c r="R1338" i="5"/>
  <c r="H1306" i="5"/>
  <c r="I1306" i="5"/>
  <c r="J1170" i="5"/>
  <c r="H1170" i="5"/>
  <c r="I1170" i="5"/>
  <c r="I1082" i="5"/>
  <c r="G914" i="5"/>
  <c r="J770" i="5"/>
  <c r="R634" i="5"/>
  <c r="R610" i="5"/>
  <c r="I602" i="5"/>
  <c r="F594" i="5"/>
  <c r="H594" i="5"/>
  <c r="R594" i="5"/>
  <c r="H554" i="5"/>
  <c r="F210" i="5"/>
  <c r="H114" i="5"/>
  <c r="S2394" i="5"/>
  <c r="G2086" i="5"/>
  <c r="H2023" i="5"/>
  <c r="J1809" i="5"/>
  <c r="S1815" i="5"/>
  <c r="S1799" i="5"/>
  <c r="R1820" i="5"/>
  <c r="S1771" i="5"/>
  <c r="I85" i="5"/>
  <c r="S264" i="5"/>
  <c r="F742" i="5"/>
  <c r="J742" i="5"/>
  <c r="S862" i="5"/>
  <c r="J961" i="5"/>
  <c r="F961" i="5"/>
  <c r="G961" i="5"/>
  <c r="I1326" i="5"/>
  <c r="S1356" i="5"/>
  <c r="S1518" i="5"/>
  <c r="G1561" i="5"/>
  <c r="F1561" i="5"/>
  <c r="J1561" i="5"/>
  <c r="G1726" i="5"/>
  <c r="R1726" i="5"/>
  <c r="I1765" i="5"/>
  <c r="H85" i="5"/>
  <c r="S222" i="5"/>
  <c r="S2402" i="5"/>
  <c r="F2086" i="5"/>
  <c r="G2094" i="5"/>
  <c r="S2006" i="5"/>
  <c r="R1925" i="5"/>
  <c r="J1820" i="5"/>
  <c r="S903" i="5"/>
  <c r="S973" i="5"/>
  <c r="J2081" i="5"/>
  <c r="S1630" i="5"/>
  <c r="J732" i="5"/>
  <c r="F732" i="5"/>
  <c r="S738" i="5"/>
  <c r="H1117" i="5"/>
  <c r="J1117" i="5"/>
  <c r="S2386" i="5"/>
  <c r="J2086" i="5"/>
  <c r="S2075" i="5"/>
  <c r="F1925" i="5"/>
  <c r="S1936" i="5"/>
  <c r="H1820" i="5"/>
  <c r="F804" i="5"/>
  <c r="S949" i="5"/>
  <c r="S961" i="5"/>
  <c r="S2350" i="5"/>
  <c r="J2057" i="5"/>
  <c r="H2081" i="5"/>
  <c r="R1097" i="5"/>
  <c r="J1097" i="5"/>
  <c r="F1097" i="5"/>
  <c r="G1097" i="5"/>
  <c r="I2094" i="5"/>
  <c r="F2094" i="5"/>
  <c r="S2063" i="5"/>
  <c r="J1925" i="5"/>
  <c r="S241" i="5"/>
  <c r="H2086" i="5"/>
  <c r="H2057" i="5"/>
  <c r="S2358" i="5"/>
  <c r="H533" i="5"/>
  <c r="F533" i="5"/>
  <c r="H1925" i="5"/>
  <c r="F1765" i="5"/>
  <c r="G85" i="5"/>
  <c r="S635" i="5"/>
  <c r="S640" i="5"/>
  <c r="S673" i="5"/>
  <c r="F668" i="5"/>
  <c r="J668" i="5"/>
  <c r="G1316" i="5"/>
  <c r="I1316" i="5"/>
  <c r="S1327" i="5"/>
  <c r="S2014" i="5"/>
  <c r="S338" i="5"/>
  <c r="F857" i="5"/>
  <c r="J857" i="5"/>
  <c r="S659" i="5"/>
  <c r="S840" i="5"/>
  <c r="S1060" i="5"/>
  <c r="S1414" i="5"/>
  <c r="S729" i="5"/>
  <c r="R820" i="5"/>
  <c r="G820" i="5"/>
  <c r="R833" i="5"/>
  <c r="J833" i="5"/>
  <c r="H1137" i="5"/>
  <c r="F1137" i="5"/>
  <c r="F1669" i="5"/>
  <c r="J1669" i="5"/>
  <c r="J1980" i="5"/>
  <c r="G1980" i="5"/>
  <c r="S362" i="5"/>
  <c r="S1670" i="5"/>
  <c r="S558" i="5"/>
  <c r="S639" i="5"/>
  <c r="S713" i="5"/>
  <c r="J1206" i="5"/>
  <c r="S1364" i="5"/>
  <c r="S1572" i="5"/>
  <c r="H231" i="5"/>
  <c r="H1655" i="5"/>
  <c r="I1655" i="5"/>
  <c r="I271" i="5"/>
  <c r="J271" i="5"/>
  <c r="F271" i="5"/>
  <c r="R1599" i="5"/>
  <c r="H1599" i="5"/>
  <c r="F231" i="5"/>
  <c r="G231" i="5"/>
  <c r="H1335" i="5"/>
  <c r="G1335" i="5"/>
  <c r="I1335" i="5"/>
  <c r="F1335" i="5"/>
  <c r="J1335" i="5"/>
  <c r="H1391" i="5"/>
  <c r="R1391" i="5"/>
  <c r="J1599" i="5"/>
  <c r="I231" i="5"/>
  <c r="J1207" i="5"/>
  <c r="I1207" i="5"/>
  <c r="G1423" i="5"/>
  <c r="I1423" i="5"/>
  <c r="R1423" i="5"/>
  <c r="J1423" i="5"/>
  <c r="R871" i="5"/>
  <c r="F871" i="5"/>
  <c r="I935" i="5"/>
  <c r="J935" i="5"/>
  <c r="F935" i="5"/>
  <c r="R231" i="5"/>
  <c r="I2250" i="5"/>
  <c r="G2250" i="5"/>
  <c r="H2250" i="5"/>
  <c r="J2250" i="5"/>
  <c r="R2154" i="5"/>
  <c r="F2154" i="5"/>
  <c r="G2154" i="5"/>
  <c r="H2154" i="5"/>
  <c r="G1954" i="5"/>
  <c r="H1954" i="5"/>
  <c r="I1954" i="5"/>
  <c r="R1954" i="5"/>
  <c r="F1954" i="5"/>
  <c r="J1954" i="5"/>
  <c r="H1663" i="5"/>
  <c r="I1215" i="5"/>
  <c r="G751" i="5"/>
  <c r="R679" i="5"/>
  <c r="J1295" i="5"/>
  <c r="R631" i="5"/>
  <c r="I87" i="5"/>
  <c r="R399" i="5"/>
  <c r="G1511" i="5"/>
  <c r="F167" i="5"/>
  <c r="G1663" i="5"/>
  <c r="F911" i="5"/>
  <c r="F679" i="5"/>
  <c r="F1295" i="5"/>
  <c r="I167" i="5"/>
  <c r="I631" i="5"/>
  <c r="J887" i="5"/>
  <c r="J1663" i="5"/>
  <c r="G239" i="5"/>
  <c r="R751" i="5"/>
  <c r="H239" i="5"/>
  <c r="F239" i="5"/>
  <c r="H2038" i="5"/>
  <c r="F2038" i="5"/>
  <c r="H415" i="5"/>
  <c r="H911" i="5"/>
  <c r="F751" i="5"/>
  <c r="R39" i="5"/>
  <c r="J751" i="5"/>
  <c r="I751" i="5"/>
  <c r="R415" i="5"/>
  <c r="J2310" i="5"/>
  <c r="G2310" i="5"/>
  <c r="R2380" i="5"/>
  <c r="H2380" i="5"/>
  <c r="G2380" i="5"/>
  <c r="S282" i="5"/>
  <c r="S320" i="5"/>
  <c r="G2288" i="5"/>
  <c r="R303" i="5"/>
  <c r="H303" i="5"/>
  <c r="G303" i="5"/>
  <c r="F1399" i="5"/>
  <c r="G1399" i="5"/>
  <c r="R1399" i="5"/>
  <c r="J1399" i="5"/>
  <c r="R1583" i="5"/>
  <c r="J1583" i="5"/>
  <c r="J1511" i="5"/>
  <c r="G1215" i="5"/>
  <c r="H1215" i="5"/>
  <c r="R1575" i="5"/>
  <c r="I1511" i="5"/>
  <c r="J2479" i="5"/>
  <c r="I303" i="5"/>
  <c r="G1519" i="5"/>
  <c r="J1519" i="5"/>
  <c r="F1655" i="5"/>
  <c r="J1655" i="5"/>
  <c r="I887" i="5"/>
  <c r="F887" i="5"/>
  <c r="R1167" i="5"/>
  <c r="H1167" i="5"/>
  <c r="G1599" i="5"/>
  <c r="I1599" i="5"/>
  <c r="F1599" i="5"/>
  <c r="R1015" i="5"/>
  <c r="F1015" i="5"/>
  <c r="I127" i="5"/>
  <c r="F127" i="5"/>
  <c r="G127" i="5"/>
  <c r="H127" i="5"/>
  <c r="G583" i="5"/>
  <c r="J583" i="5"/>
  <c r="F583" i="5"/>
  <c r="F303" i="5"/>
  <c r="H871" i="5"/>
  <c r="G1615" i="5"/>
  <c r="F1615" i="5"/>
  <c r="H1615" i="5"/>
  <c r="I1663" i="5"/>
  <c r="G1367" i="5"/>
  <c r="J1367" i="5"/>
  <c r="I1367" i="5"/>
  <c r="G495" i="5"/>
  <c r="J495" i="5"/>
  <c r="H495" i="5"/>
  <c r="H1439" i="5"/>
  <c r="I1439" i="5"/>
  <c r="G1439" i="5"/>
  <c r="G1575" i="5"/>
  <c r="F1575" i="5"/>
  <c r="I1575" i="5"/>
  <c r="F1583" i="5"/>
  <c r="I1399" i="5"/>
  <c r="H271" i="5"/>
  <c r="G271" i="5"/>
  <c r="H1415" i="5"/>
  <c r="G1415" i="5"/>
  <c r="R1415" i="5"/>
  <c r="F1415" i="5"/>
  <c r="J1415" i="5"/>
  <c r="R583" i="5"/>
  <c r="G143" i="5"/>
  <c r="I143" i="5"/>
  <c r="H143" i="5"/>
  <c r="F143" i="5"/>
  <c r="R2479" i="5"/>
  <c r="J871" i="5"/>
  <c r="G871" i="5"/>
  <c r="I871" i="5"/>
  <c r="G1207" i="5"/>
  <c r="F1207" i="5"/>
  <c r="R1207" i="5"/>
  <c r="H1207" i="5"/>
  <c r="R239" i="5"/>
  <c r="G399" i="5"/>
  <c r="I399" i="5"/>
  <c r="I991" i="5"/>
  <c r="J991" i="5"/>
  <c r="G991" i="5"/>
  <c r="F607" i="5"/>
  <c r="R607" i="5"/>
  <c r="H607" i="5"/>
  <c r="J607" i="5"/>
  <c r="I607" i="5"/>
  <c r="G607" i="5"/>
  <c r="S353" i="5"/>
  <c r="S649" i="5"/>
  <c r="F981" i="5"/>
  <c r="H981" i="5"/>
  <c r="I981" i="5"/>
  <c r="R981" i="5"/>
  <c r="S987" i="5"/>
  <c r="S1196" i="5"/>
  <c r="H2424" i="5"/>
  <c r="J2424" i="5"/>
  <c r="R2424" i="5"/>
  <c r="F2424" i="5"/>
  <c r="G2424" i="5"/>
  <c r="S227" i="5"/>
  <c r="S802" i="5"/>
  <c r="I569" i="5"/>
  <c r="G569" i="5"/>
  <c r="R569" i="5"/>
  <c r="F596" i="5"/>
  <c r="H596" i="5"/>
  <c r="I596" i="5"/>
  <c r="R1774" i="5"/>
  <c r="G1774" i="5"/>
  <c r="S584" i="5"/>
  <c r="S1008" i="5"/>
  <c r="S446" i="5"/>
  <c r="H593" i="5"/>
  <c r="F593" i="5"/>
  <c r="S1076" i="5"/>
  <c r="S696" i="5"/>
  <c r="S587" i="5"/>
  <c r="F1531" i="5"/>
  <c r="G1139" i="5"/>
  <c r="R963" i="5"/>
  <c r="G1939" i="5"/>
  <c r="H1802" i="5"/>
  <c r="G2098" i="5"/>
  <c r="R2066" i="5"/>
  <c r="H1794" i="5"/>
  <c r="J2066" i="5"/>
  <c r="G2066" i="5"/>
  <c r="R1690" i="5"/>
  <c r="G2082" i="5"/>
  <c r="R2082" i="5"/>
  <c r="I1362" i="5"/>
  <c r="G1402" i="5"/>
  <c r="J2082" i="5"/>
  <c r="J2474" i="5"/>
  <c r="I1402" i="5"/>
  <c r="H1770" i="5"/>
  <c r="F1402" i="5"/>
  <c r="G1802" i="5"/>
  <c r="J2394" i="5"/>
  <c r="F1895" i="5"/>
  <c r="G1895" i="5"/>
  <c r="R1895" i="5"/>
  <c r="G2119" i="5"/>
  <c r="I1194" i="5"/>
  <c r="G1794" i="5"/>
  <c r="H1690" i="5"/>
  <c r="G1362" i="5"/>
  <c r="F1362" i="5"/>
  <c r="G1322" i="5"/>
  <c r="J1823" i="5"/>
  <c r="J2423" i="5"/>
  <c r="R2127" i="5"/>
  <c r="H2066" i="5"/>
  <c r="I2402" i="5"/>
  <c r="F747" i="5"/>
  <c r="I1235" i="5"/>
  <c r="R2450" i="5"/>
  <c r="R1234" i="5"/>
  <c r="H1066" i="5"/>
  <c r="G2127" i="5"/>
  <c r="H2127" i="5"/>
  <c r="J1218" i="5"/>
  <c r="H2082" i="5"/>
  <c r="H2402" i="5"/>
  <c r="H195" i="5"/>
  <c r="H1162" i="5"/>
  <c r="F1802" i="5"/>
  <c r="F2082" i="5"/>
  <c r="H2450" i="5"/>
  <c r="I1218" i="5"/>
  <c r="R1162" i="5"/>
  <c r="F1162" i="5"/>
  <c r="G1218" i="5"/>
  <c r="I1162" i="5"/>
  <c r="J1162" i="5"/>
  <c r="R1322" i="5"/>
  <c r="J2426" i="5"/>
  <c r="R1146" i="5"/>
  <c r="F1322" i="5"/>
  <c r="I2426" i="5"/>
  <c r="I1322" i="5"/>
  <c r="H866" i="5"/>
  <c r="H1322" i="5"/>
  <c r="R2426" i="5"/>
  <c r="H1106" i="5"/>
  <c r="H2426" i="5"/>
  <c r="F2426" i="5"/>
  <c r="H674" i="5"/>
  <c r="R706" i="5"/>
  <c r="F826" i="5"/>
  <c r="F211" i="5"/>
  <c r="H2202" i="5"/>
  <c r="F706" i="5"/>
  <c r="R1074" i="5"/>
  <c r="J1959" i="5"/>
  <c r="G1282" i="5"/>
  <c r="R1186" i="5"/>
  <c r="I339" i="5"/>
  <c r="J738" i="5"/>
  <c r="F1186" i="5"/>
  <c r="R674" i="5"/>
  <c r="G1959" i="5"/>
  <c r="G1235" i="5"/>
  <c r="R1298" i="5"/>
  <c r="J826" i="5"/>
  <c r="I826" i="5"/>
  <c r="G1298" i="5"/>
  <c r="G826" i="5"/>
  <c r="I1298" i="5"/>
  <c r="F1194" i="5"/>
  <c r="F2442" i="5"/>
  <c r="R826" i="5"/>
  <c r="J1235" i="5"/>
  <c r="F1823" i="5"/>
  <c r="I1823" i="5"/>
  <c r="F2415" i="5"/>
  <c r="G79" i="5"/>
  <c r="F79" i="5"/>
  <c r="H79" i="5"/>
  <c r="I79" i="5"/>
  <c r="J783" i="5"/>
  <c r="H1479" i="5"/>
  <c r="R1479" i="5"/>
  <c r="I1479" i="5"/>
  <c r="J1479" i="5"/>
  <c r="J1951" i="5"/>
  <c r="R1951" i="5"/>
  <c r="I1951" i="5"/>
  <c r="H1951" i="5"/>
  <c r="I2103" i="5"/>
  <c r="H2103" i="5"/>
  <c r="J2103" i="5"/>
  <c r="F2103" i="5"/>
  <c r="R2103" i="5"/>
  <c r="R2143" i="5"/>
  <c r="J2207" i="5"/>
  <c r="R2207" i="5"/>
  <c r="H2407" i="5"/>
  <c r="G2407" i="5"/>
  <c r="R2407" i="5"/>
  <c r="R551" i="5"/>
  <c r="F551" i="5"/>
  <c r="H551" i="5"/>
  <c r="J551" i="5"/>
  <c r="G551" i="5"/>
  <c r="I551" i="5"/>
  <c r="R975" i="5"/>
  <c r="J975" i="5"/>
  <c r="F975" i="5"/>
  <c r="G975" i="5"/>
  <c r="I975" i="5"/>
  <c r="I1359" i="5"/>
  <c r="G1359" i="5"/>
  <c r="R1359" i="5"/>
  <c r="G1479" i="5"/>
  <c r="J1535" i="5"/>
  <c r="H1535" i="5"/>
  <c r="I1535" i="5"/>
  <c r="R1535" i="5"/>
  <c r="G1535" i="5"/>
  <c r="I1591" i="5"/>
  <c r="R1591" i="5"/>
  <c r="F1591" i="5"/>
  <c r="G1591" i="5"/>
  <c r="J1591" i="5"/>
  <c r="J1695" i="5"/>
  <c r="H1743" i="5"/>
  <c r="I1743" i="5"/>
  <c r="R1847" i="5"/>
  <c r="J1847" i="5"/>
  <c r="F1847" i="5"/>
  <c r="I1847" i="5"/>
  <c r="H1847" i="5"/>
  <c r="H1935" i="5"/>
  <c r="R1935" i="5"/>
  <c r="J1935" i="5"/>
  <c r="F1935" i="5"/>
  <c r="I1935" i="5"/>
  <c r="F2015" i="5"/>
  <c r="H2015" i="5"/>
  <c r="G2015" i="5"/>
  <c r="I2015" i="5"/>
  <c r="R2015" i="5"/>
  <c r="J2015" i="5"/>
  <c r="I2079" i="5"/>
  <c r="H2079" i="5"/>
  <c r="J2079" i="5"/>
  <c r="R2079" i="5"/>
  <c r="F2079" i="5"/>
  <c r="G2079" i="5"/>
  <c r="R2319" i="5"/>
  <c r="F2351" i="5"/>
  <c r="J2351" i="5"/>
  <c r="R2423" i="5"/>
  <c r="H2423" i="5"/>
  <c r="F191" i="5"/>
  <c r="R863" i="5"/>
  <c r="J863" i="5"/>
  <c r="I863" i="5"/>
  <c r="G863" i="5"/>
  <c r="F863" i="5"/>
  <c r="H863" i="5"/>
  <c r="I1087" i="5"/>
  <c r="G1087" i="5"/>
  <c r="H1087" i="5"/>
  <c r="R1087" i="5"/>
  <c r="J1087" i="5"/>
  <c r="F1087" i="5"/>
  <c r="F1775" i="5"/>
  <c r="I1775" i="5"/>
  <c r="R1799" i="5"/>
  <c r="J1799" i="5"/>
  <c r="I1799" i="5"/>
  <c r="H1799" i="5"/>
  <c r="F1799" i="5"/>
  <c r="R1823" i="5"/>
  <c r="H1823" i="5"/>
  <c r="H1871" i="5"/>
  <c r="J1871" i="5"/>
  <c r="F1871" i="5"/>
  <c r="R1871" i="5"/>
  <c r="I1871" i="5"/>
  <c r="I2119" i="5"/>
  <c r="R2119" i="5"/>
  <c r="F2119" i="5"/>
  <c r="H2119" i="5"/>
  <c r="F2151" i="5"/>
  <c r="H223" i="5"/>
  <c r="H1039" i="5"/>
  <c r="G1039" i="5"/>
  <c r="F1199" i="5"/>
  <c r="G1543" i="5"/>
  <c r="J1607" i="5"/>
  <c r="I1607" i="5"/>
  <c r="R1751" i="5"/>
  <c r="J1751" i="5"/>
  <c r="F1751" i="5"/>
  <c r="I1751" i="5"/>
  <c r="H1751" i="5"/>
  <c r="H2047" i="5"/>
  <c r="R2047" i="5"/>
  <c r="F2047" i="5"/>
  <c r="J2047" i="5"/>
  <c r="I2047" i="5"/>
  <c r="H2223" i="5"/>
  <c r="I2223" i="5"/>
  <c r="J2223" i="5"/>
  <c r="R2223" i="5"/>
  <c r="F2223" i="5"/>
  <c r="G2327" i="5"/>
  <c r="H2327" i="5"/>
  <c r="J2327" i="5"/>
  <c r="R2327" i="5"/>
  <c r="F2327" i="5"/>
  <c r="I2327" i="5"/>
  <c r="H2359" i="5"/>
  <c r="G2359" i="5"/>
  <c r="R2359" i="5"/>
  <c r="I2359" i="5"/>
  <c r="F2359" i="5"/>
  <c r="J2359" i="5"/>
  <c r="H1631" i="5"/>
  <c r="I1631" i="5"/>
  <c r="R1631" i="5"/>
  <c r="F1631" i="5"/>
  <c r="G1631" i="5"/>
  <c r="J1631" i="5"/>
  <c r="G223" i="5"/>
  <c r="I759" i="5"/>
  <c r="F895" i="5"/>
  <c r="R895" i="5"/>
  <c r="I1111" i="5"/>
  <c r="G1199" i="5"/>
  <c r="R1703" i="5"/>
  <c r="F1703" i="5"/>
  <c r="F1727" i="5"/>
  <c r="R1727" i="5"/>
  <c r="H1727" i="5"/>
  <c r="F1855" i="5"/>
  <c r="R1855" i="5"/>
  <c r="J1855" i="5"/>
  <c r="H1855" i="5"/>
  <c r="I1855" i="5"/>
  <c r="H2087" i="5"/>
  <c r="J2087" i="5"/>
  <c r="R2087" i="5"/>
  <c r="I2127" i="5"/>
  <c r="J2127" i="5"/>
  <c r="I2159" i="5"/>
  <c r="H2159" i="5"/>
  <c r="J2159" i="5"/>
  <c r="R2159" i="5"/>
  <c r="F2159" i="5"/>
  <c r="I2191" i="5"/>
  <c r="J2191" i="5"/>
  <c r="R2191" i="5"/>
  <c r="F2191" i="5"/>
  <c r="H2191" i="5"/>
  <c r="J2095" i="5"/>
  <c r="F2095" i="5"/>
  <c r="I2095" i="5"/>
  <c r="F1447" i="5"/>
  <c r="G1447" i="5"/>
  <c r="H1447" i="5"/>
  <c r="R1447" i="5"/>
  <c r="I1447" i="5"/>
  <c r="J1447" i="5"/>
  <c r="G1551" i="5"/>
  <c r="R1551" i="5"/>
  <c r="F1551" i="5"/>
  <c r="J1551" i="5"/>
  <c r="R1783" i="5"/>
  <c r="J1783" i="5"/>
  <c r="F1783" i="5"/>
  <c r="I1783" i="5"/>
  <c r="H1783" i="5"/>
  <c r="F1807" i="5"/>
  <c r="H1919" i="5"/>
  <c r="J1943" i="5"/>
  <c r="R2055" i="5"/>
  <c r="J2055" i="5"/>
  <c r="R2231" i="5"/>
  <c r="G2231" i="5"/>
  <c r="H2231" i="5"/>
  <c r="J2231" i="5"/>
  <c r="F2231" i="5"/>
  <c r="I2231" i="5"/>
  <c r="G2335" i="5"/>
  <c r="J2335" i="5"/>
  <c r="R2335" i="5"/>
  <c r="I2335" i="5"/>
  <c r="F2335" i="5"/>
  <c r="H2335" i="5"/>
  <c r="R2367" i="5"/>
  <c r="H2367" i="5"/>
  <c r="G2367" i="5"/>
  <c r="F2367" i="5"/>
  <c r="I2367" i="5"/>
  <c r="J2367" i="5"/>
  <c r="I2463" i="5"/>
  <c r="R2463" i="5"/>
  <c r="F2463" i="5"/>
  <c r="J2463" i="5"/>
  <c r="H2463" i="5"/>
  <c r="G2239" i="5"/>
  <c r="H2239" i="5"/>
  <c r="F2239" i="5"/>
  <c r="R2239" i="5"/>
  <c r="J2239" i="5"/>
  <c r="I2239" i="5"/>
  <c r="F359" i="5"/>
  <c r="I359" i="5"/>
  <c r="R359" i="5"/>
  <c r="H359" i="5"/>
  <c r="G359" i="5"/>
  <c r="G767" i="5"/>
  <c r="H767" i="5"/>
  <c r="R767" i="5"/>
  <c r="F767" i="5"/>
  <c r="I767" i="5"/>
  <c r="J767" i="5"/>
  <c r="I1071" i="5"/>
  <c r="H1071" i="5"/>
  <c r="J1071" i="5"/>
  <c r="F1071" i="5"/>
  <c r="R1071" i="5"/>
  <c r="G1071" i="5"/>
  <c r="F1135" i="5"/>
  <c r="J1135" i="5"/>
  <c r="H1135" i="5"/>
  <c r="R1135" i="5"/>
  <c r="G1135" i="5"/>
  <c r="R1351" i="5"/>
  <c r="I1351" i="5"/>
  <c r="J1351" i="5"/>
  <c r="F1351" i="5"/>
  <c r="H1351" i="5"/>
  <c r="I1735" i="5"/>
  <c r="H1735" i="5"/>
  <c r="R1839" i="5"/>
  <c r="J1839" i="5"/>
  <c r="F1839" i="5"/>
  <c r="I1839" i="5"/>
  <c r="G1839" i="5"/>
  <c r="H1839" i="5"/>
  <c r="R2031" i="5"/>
  <c r="H2031" i="5"/>
  <c r="I2031" i="5"/>
  <c r="J2031" i="5"/>
  <c r="G2031" i="5"/>
  <c r="F2031" i="5"/>
  <c r="G2095" i="5"/>
  <c r="I2135" i="5"/>
  <c r="H2167" i="5"/>
  <c r="F2167" i="5"/>
  <c r="R519" i="5"/>
  <c r="H519" i="5"/>
  <c r="J519" i="5"/>
  <c r="I519" i="5"/>
  <c r="G519" i="5"/>
  <c r="F519" i="5"/>
  <c r="G1079" i="5"/>
  <c r="J1079" i="5"/>
  <c r="H1079" i="5"/>
  <c r="R1079" i="5"/>
  <c r="F1079" i="5"/>
  <c r="I1079" i="5"/>
  <c r="G1463" i="5"/>
  <c r="R1463" i="5"/>
  <c r="I1463" i="5"/>
  <c r="J1463" i="5"/>
  <c r="H1463" i="5"/>
  <c r="F1463" i="5"/>
  <c r="R1527" i="5"/>
  <c r="F1567" i="5"/>
  <c r="J1687" i="5"/>
  <c r="I1687" i="5"/>
  <c r="R1687" i="5"/>
  <c r="R1711" i="5"/>
  <c r="F1711" i="5"/>
  <c r="I1711" i="5"/>
  <c r="H1711" i="5"/>
  <c r="J1711" i="5"/>
  <c r="R1767" i="5"/>
  <c r="J1767" i="5"/>
  <c r="F1767" i="5"/>
  <c r="H1767" i="5"/>
  <c r="I1767" i="5"/>
  <c r="R1815" i="5"/>
  <c r="J1815" i="5"/>
  <c r="F1815" i="5"/>
  <c r="I1815" i="5"/>
  <c r="H1815" i="5"/>
  <c r="J1895" i="5"/>
  <c r="I1895" i="5"/>
  <c r="I1927" i="5"/>
  <c r="H2007" i="5"/>
  <c r="R2007" i="5"/>
  <c r="F2007" i="5"/>
  <c r="J2007" i="5"/>
  <c r="I2007" i="5"/>
  <c r="G2039" i="5"/>
  <c r="F2039" i="5"/>
  <c r="H2039" i="5"/>
  <c r="R2039" i="5"/>
  <c r="I2039" i="5"/>
  <c r="J2039" i="5"/>
  <c r="I2071" i="5"/>
  <c r="J2071" i="5"/>
  <c r="H2279" i="5"/>
  <c r="H2343" i="5"/>
  <c r="R2471" i="5"/>
  <c r="F2471" i="5"/>
  <c r="I1378" i="5"/>
  <c r="I99" i="5"/>
  <c r="J1618" i="5"/>
  <c r="F1698" i="5"/>
  <c r="G1698" i="5"/>
  <c r="I1698" i="5"/>
  <c r="I1770" i="5"/>
  <c r="J2202" i="5"/>
  <c r="H1850" i="5"/>
  <c r="I1850" i="5"/>
  <c r="H1978" i="5"/>
  <c r="G1978" i="5"/>
  <c r="J1978" i="5"/>
  <c r="G2026" i="5"/>
  <c r="H2026" i="5"/>
  <c r="I2066" i="5"/>
  <c r="J1378" i="5"/>
  <c r="F1978" i="5"/>
  <c r="G842" i="5"/>
  <c r="R842" i="5"/>
  <c r="I1066" i="5"/>
  <c r="F1634" i="5"/>
  <c r="I1674" i="5"/>
  <c r="R1674" i="5"/>
  <c r="H1674" i="5"/>
  <c r="G1674" i="5"/>
  <c r="J1674" i="5"/>
  <c r="F1674" i="5"/>
  <c r="G1778" i="5"/>
  <c r="F1778" i="5"/>
  <c r="R1778" i="5"/>
  <c r="F2098" i="5"/>
  <c r="R2098" i="5"/>
  <c r="H2098" i="5"/>
  <c r="J2098" i="5"/>
  <c r="G1378" i="5"/>
  <c r="J1858" i="5"/>
  <c r="H1858" i="5"/>
  <c r="I1858" i="5"/>
  <c r="F1858" i="5"/>
  <c r="G1858" i="5"/>
  <c r="I1882" i="5"/>
  <c r="G1994" i="5"/>
  <c r="R1994" i="5"/>
  <c r="F1994" i="5"/>
  <c r="I1994" i="5"/>
  <c r="J1994" i="5"/>
  <c r="H1994" i="5"/>
  <c r="G2402" i="5"/>
  <c r="R2402" i="5"/>
  <c r="F2402" i="5"/>
  <c r="H1378" i="5"/>
  <c r="F778" i="5"/>
  <c r="J778" i="5"/>
  <c r="F1154" i="5"/>
  <c r="I1154" i="5"/>
  <c r="J1154" i="5"/>
  <c r="I1730" i="5"/>
  <c r="R2050" i="5"/>
  <c r="F2050" i="5"/>
  <c r="H2050" i="5"/>
  <c r="I2050" i="5"/>
  <c r="G2050" i="5"/>
  <c r="J2050" i="5"/>
  <c r="F2106" i="5"/>
  <c r="R1378" i="5"/>
  <c r="H2434" i="5"/>
  <c r="J890" i="5"/>
  <c r="H890" i="5"/>
  <c r="F890" i="5"/>
  <c r="F1394" i="5"/>
  <c r="H1650" i="5"/>
  <c r="R1650" i="5"/>
  <c r="F1650" i="5"/>
  <c r="R1834" i="5"/>
  <c r="G1898" i="5"/>
  <c r="F1898" i="5"/>
  <c r="R1898" i="5"/>
  <c r="H1898" i="5"/>
  <c r="J1898" i="5"/>
  <c r="I1898" i="5"/>
  <c r="F2338" i="5"/>
  <c r="F2450" i="5"/>
  <c r="R1178" i="5"/>
  <c r="H1178" i="5"/>
  <c r="J1178" i="5"/>
  <c r="G1650" i="5"/>
  <c r="I1690" i="5"/>
  <c r="F1690" i="5"/>
  <c r="G1746" i="5"/>
  <c r="J1794" i="5"/>
  <c r="J2122" i="5"/>
  <c r="R2122" i="5"/>
  <c r="I2122" i="5"/>
  <c r="F2122" i="5"/>
  <c r="H2122" i="5"/>
  <c r="G2122" i="5"/>
  <c r="H1370" i="5"/>
  <c r="J1370" i="5"/>
  <c r="F1370" i="5"/>
  <c r="I1370" i="5"/>
  <c r="J1402" i="5"/>
  <c r="H1402" i="5"/>
  <c r="F1666" i="5"/>
  <c r="R1666" i="5"/>
  <c r="I1666" i="5"/>
  <c r="I1842" i="5"/>
  <c r="H1842" i="5"/>
  <c r="F1842" i="5"/>
  <c r="R1842" i="5"/>
  <c r="I1914" i="5"/>
  <c r="R1914" i="5"/>
  <c r="H1914" i="5"/>
  <c r="J1914" i="5"/>
  <c r="F1914" i="5"/>
  <c r="G1970" i="5"/>
  <c r="R1970" i="5"/>
  <c r="F1970" i="5"/>
  <c r="I1970" i="5"/>
  <c r="J1970" i="5"/>
  <c r="H1970" i="5"/>
  <c r="R15" i="5"/>
  <c r="G850" i="5"/>
  <c r="J850" i="5"/>
  <c r="F850" i="5"/>
  <c r="R850" i="5"/>
  <c r="H850" i="5"/>
  <c r="I850" i="5"/>
  <c r="G898" i="5"/>
  <c r="J898" i="5"/>
  <c r="R898" i="5"/>
  <c r="H898" i="5"/>
  <c r="I898" i="5"/>
  <c r="J1122" i="5"/>
  <c r="F1122" i="5"/>
  <c r="G1122" i="5"/>
  <c r="I1122" i="5"/>
  <c r="H1226" i="5"/>
  <c r="H1282" i="5"/>
  <c r="G1346" i="5"/>
  <c r="H1346" i="5"/>
  <c r="R682" i="5"/>
  <c r="R858" i="5"/>
  <c r="H858" i="5"/>
  <c r="I858" i="5"/>
  <c r="G858" i="5"/>
  <c r="F858" i="5"/>
  <c r="J858" i="5"/>
  <c r="F714" i="5"/>
  <c r="G714" i="5"/>
  <c r="J714" i="5"/>
  <c r="I714" i="5"/>
  <c r="I786" i="5"/>
  <c r="G930" i="5"/>
  <c r="G1130" i="5"/>
  <c r="J1130" i="5"/>
  <c r="F1130" i="5"/>
  <c r="I1130" i="5"/>
  <c r="F1202" i="5"/>
  <c r="I1202" i="5"/>
  <c r="I1290" i="5"/>
  <c r="J1290" i="5"/>
  <c r="F690" i="5"/>
  <c r="J690" i="5"/>
  <c r="G794" i="5"/>
  <c r="J794" i="5"/>
  <c r="H794" i="5"/>
  <c r="J938" i="5"/>
  <c r="H938" i="5"/>
  <c r="I866" i="5"/>
  <c r="F866" i="5"/>
  <c r="R866" i="5"/>
  <c r="J1106" i="5"/>
  <c r="F1106" i="5"/>
  <c r="F1210" i="5"/>
  <c r="F810" i="5"/>
  <c r="I810" i="5"/>
  <c r="H874" i="5"/>
  <c r="I874" i="5"/>
  <c r="J1018" i="5"/>
  <c r="I1018" i="5"/>
  <c r="R1330" i="5"/>
  <c r="I1330" i="5"/>
  <c r="H1330" i="5"/>
  <c r="J1330" i="5"/>
  <c r="G1330" i="5"/>
  <c r="F1330" i="5"/>
  <c r="F1266" i="5"/>
  <c r="J1266" i="5"/>
  <c r="H1266" i="5"/>
  <c r="F467" i="5"/>
  <c r="H467" i="5"/>
  <c r="I467" i="5"/>
  <c r="G467" i="5"/>
  <c r="F339" i="5"/>
  <c r="R339" i="5"/>
  <c r="I747" i="5"/>
  <c r="G747" i="5"/>
  <c r="H747" i="5"/>
  <c r="J747" i="5"/>
  <c r="F779" i="5"/>
  <c r="R779" i="5"/>
  <c r="G779" i="5"/>
  <c r="H779" i="5"/>
  <c r="J779" i="5"/>
  <c r="I779" i="5"/>
  <c r="H811" i="5"/>
  <c r="R811" i="5"/>
  <c r="F811" i="5"/>
  <c r="I811" i="5"/>
  <c r="G811" i="5"/>
  <c r="J811" i="5"/>
  <c r="I851" i="5"/>
  <c r="F851" i="5"/>
  <c r="R851" i="5"/>
  <c r="H851" i="5"/>
  <c r="J851" i="5"/>
  <c r="G851" i="5"/>
  <c r="J939" i="5"/>
  <c r="I939" i="5"/>
  <c r="R939" i="5"/>
  <c r="F939" i="5"/>
  <c r="G939" i="5"/>
  <c r="H939" i="5"/>
  <c r="R1051" i="5"/>
  <c r="I1051" i="5"/>
  <c r="H1107" i="5"/>
  <c r="F1107" i="5"/>
  <c r="R1107" i="5"/>
  <c r="I1107" i="5"/>
  <c r="H1235" i="5"/>
  <c r="R1235" i="5"/>
  <c r="I1451" i="5"/>
  <c r="J1451" i="5"/>
  <c r="H1451" i="5"/>
  <c r="R1451" i="5"/>
  <c r="F1451" i="5"/>
  <c r="R1515" i="5"/>
  <c r="H1515" i="5"/>
  <c r="I1515" i="5"/>
  <c r="F1515" i="5"/>
  <c r="G1515" i="5"/>
  <c r="J1515" i="5"/>
  <c r="I1571" i="5"/>
  <c r="R1571" i="5"/>
  <c r="H1571" i="5"/>
  <c r="G1571" i="5"/>
  <c r="F1571" i="5"/>
  <c r="J1571" i="5"/>
  <c r="H1635" i="5"/>
  <c r="I1635" i="5"/>
  <c r="R1803" i="5"/>
  <c r="H1803" i="5"/>
  <c r="I1803" i="5"/>
  <c r="J1803" i="5"/>
  <c r="R1851" i="5"/>
  <c r="H1851" i="5"/>
  <c r="G1851" i="5"/>
  <c r="F1851" i="5"/>
  <c r="F83" i="5"/>
  <c r="R83" i="5"/>
  <c r="H83" i="5"/>
  <c r="I83" i="5"/>
  <c r="F147" i="5"/>
  <c r="R147" i="5"/>
  <c r="I147" i="5"/>
  <c r="H147" i="5"/>
  <c r="H259" i="5"/>
  <c r="R259" i="5"/>
  <c r="F259" i="5"/>
  <c r="I259" i="5"/>
  <c r="R299" i="5"/>
  <c r="F299" i="5"/>
  <c r="F531" i="5"/>
  <c r="I531" i="5"/>
  <c r="J707" i="5"/>
  <c r="R707" i="5"/>
  <c r="H707" i="5"/>
  <c r="G707" i="5"/>
  <c r="G883" i="5"/>
  <c r="I883" i="5"/>
  <c r="J883" i="5"/>
  <c r="I915" i="5"/>
  <c r="F915" i="5"/>
  <c r="R915" i="5"/>
  <c r="H1083" i="5"/>
  <c r="F1083" i="5"/>
  <c r="G1083" i="5"/>
  <c r="F1147" i="5"/>
  <c r="H1147" i="5"/>
  <c r="J1147" i="5"/>
  <c r="F1283" i="5"/>
  <c r="G1283" i="5"/>
  <c r="R1283" i="5"/>
  <c r="H1331" i="5"/>
  <c r="I1363" i="5"/>
  <c r="F1363" i="5"/>
  <c r="H1363" i="5"/>
  <c r="R1363" i="5"/>
  <c r="J1363" i="5"/>
  <c r="H2299" i="5"/>
  <c r="I2339" i="5"/>
  <c r="J2339" i="5"/>
  <c r="R43" i="5"/>
  <c r="I195" i="5"/>
  <c r="H371" i="5"/>
  <c r="R371" i="5"/>
  <c r="F755" i="5"/>
  <c r="R755" i="5"/>
  <c r="H755" i="5"/>
  <c r="J755" i="5"/>
  <c r="H787" i="5"/>
  <c r="J787" i="5"/>
  <c r="R787" i="5"/>
  <c r="G787" i="5"/>
  <c r="G819" i="5"/>
  <c r="I819" i="5"/>
  <c r="J819" i="5"/>
  <c r="H819" i="5"/>
  <c r="R819" i="5"/>
  <c r="G867" i="5"/>
  <c r="F867" i="5"/>
  <c r="R867" i="5"/>
  <c r="I867" i="5"/>
  <c r="H947" i="5"/>
  <c r="I947" i="5"/>
  <c r="F947" i="5"/>
  <c r="I1115" i="5"/>
  <c r="R1115" i="5"/>
  <c r="G1115" i="5"/>
  <c r="H1115" i="5"/>
  <c r="R1483" i="5"/>
  <c r="H1579" i="5"/>
  <c r="I1579" i="5"/>
  <c r="R1579" i="5"/>
  <c r="G1579" i="5"/>
  <c r="F1579" i="5"/>
  <c r="F1643" i="5"/>
  <c r="I1643" i="5"/>
  <c r="J1643" i="5"/>
  <c r="R1643" i="5"/>
  <c r="H1643" i="5"/>
  <c r="J1707" i="5"/>
  <c r="F1707" i="5"/>
  <c r="H1707" i="5"/>
  <c r="H1819" i="5"/>
  <c r="R2227" i="5"/>
  <c r="F2227" i="5"/>
  <c r="H91" i="5"/>
  <c r="F91" i="5"/>
  <c r="R91" i="5"/>
  <c r="R307" i="5"/>
  <c r="H307" i="5"/>
  <c r="I307" i="5"/>
  <c r="F307" i="5"/>
  <c r="F379" i="5"/>
  <c r="I379" i="5"/>
  <c r="H379" i="5"/>
  <c r="G379" i="5"/>
  <c r="H539" i="5"/>
  <c r="J539" i="5"/>
  <c r="F539" i="5"/>
  <c r="G539" i="5"/>
  <c r="J579" i="5"/>
  <c r="F579" i="5"/>
  <c r="H579" i="5"/>
  <c r="F715" i="5"/>
  <c r="R715" i="5"/>
  <c r="H891" i="5"/>
  <c r="I891" i="5"/>
  <c r="R891" i="5"/>
  <c r="F891" i="5"/>
  <c r="G891" i="5"/>
  <c r="J1011" i="5"/>
  <c r="F1011" i="5"/>
  <c r="H1011" i="5"/>
  <c r="F1059" i="5"/>
  <c r="H1059" i="5"/>
  <c r="I1059" i="5"/>
  <c r="R1059" i="5"/>
  <c r="J1155" i="5"/>
  <c r="F1155" i="5"/>
  <c r="I1155" i="5"/>
  <c r="R1155" i="5"/>
  <c r="I1243" i="5"/>
  <c r="J1243" i="5"/>
  <c r="H1243" i="5"/>
  <c r="F1243" i="5"/>
  <c r="F1419" i="5"/>
  <c r="I1419" i="5"/>
  <c r="J1419" i="5"/>
  <c r="H1419" i="5"/>
  <c r="H2307" i="5"/>
  <c r="I2307" i="5"/>
  <c r="R2307" i="5"/>
  <c r="F2307" i="5"/>
  <c r="R2363" i="5"/>
  <c r="J2363" i="5"/>
  <c r="I2363" i="5"/>
  <c r="F2363" i="5"/>
  <c r="R123" i="5"/>
  <c r="H123" i="5"/>
  <c r="F123" i="5"/>
  <c r="R155" i="5"/>
  <c r="H155" i="5"/>
  <c r="H211" i="5"/>
  <c r="R211" i="5"/>
  <c r="I211" i="5"/>
  <c r="I587" i="5"/>
  <c r="H763" i="5"/>
  <c r="R763" i="5"/>
  <c r="G763" i="5"/>
  <c r="H795" i="5"/>
  <c r="F795" i="5"/>
  <c r="I827" i="5"/>
  <c r="J827" i="5"/>
  <c r="G827" i="5"/>
  <c r="H923" i="5"/>
  <c r="J923" i="5"/>
  <c r="R923" i="5"/>
  <c r="J955" i="5"/>
  <c r="I955" i="5"/>
  <c r="H1091" i="5"/>
  <c r="F1091" i="5"/>
  <c r="J1091" i="5"/>
  <c r="I1091" i="5"/>
  <c r="G1123" i="5"/>
  <c r="G1307" i="5"/>
  <c r="H1307" i="5"/>
  <c r="J1307" i="5"/>
  <c r="R1307" i="5"/>
  <c r="R1491" i="5"/>
  <c r="F1659" i="5"/>
  <c r="R1659" i="5"/>
  <c r="J1659" i="5"/>
  <c r="I1659" i="5"/>
  <c r="J1755" i="5"/>
  <c r="F1755" i="5"/>
  <c r="H1755" i="5"/>
  <c r="F1787" i="5"/>
  <c r="R1787" i="5"/>
  <c r="I1923" i="5"/>
  <c r="H1923" i="5"/>
  <c r="J1923" i="5"/>
  <c r="F1923" i="5"/>
  <c r="R1923" i="5"/>
  <c r="R51" i="5"/>
  <c r="F99" i="5"/>
  <c r="R275" i="5"/>
  <c r="I275" i="5"/>
  <c r="H275" i="5"/>
  <c r="H451" i="5"/>
  <c r="I451" i="5"/>
  <c r="H547" i="5"/>
  <c r="J547" i="5"/>
  <c r="F723" i="5"/>
  <c r="R723" i="5"/>
  <c r="F1019" i="5"/>
  <c r="R1019" i="5"/>
  <c r="H1043" i="5"/>
  <c r="I1043" i="5"/>
  <c r="G1043" i="5"/>
  <c r="R1067" i="5"/>
  <c r="I1067" i="5"/>
  <c r="J1067" i="5"/>
  <c r="H1067" i="5"/>
  <c r="G1067" i="5"/>
  <c r="F1067" i="5"/>
  <c r="R1267" i="5"/>
  <c r="I2323" i="5"/>
  <c r="R2323" i="5"/>
  <c r="H2323" i="5"/>
  <c r="F2323" i="5"/>
  <c r="J2323" i="5"/>
  <c r="R75" i="5"/>
  <c r="G75" i="5"/>
  <c r="H75" i="5"/>
  <c r="I75" i="5"/>
  <c r="F75" i="5"/>
  <c r="I131" i="5"/>
  <c r="R131" i="5"/>
  <c r="H331" i="5"/>
  <c r="F331" i="5"/>
  <c r="R331" i="5"/>
  <c r="I331" i="5"/>
  <c r="J427" i="5"/>
  <c r="H427" i="5"/>
  <c r="J515" i="5"/>
  <c r="F515" i="5"/>
  <c r="H515" i="5"/>
  <c r="R515" i="5"/>
  <c r="I515" i="5"/>
  <c r="R771" i="5"/>
  <c r="I803" i="5"/>
  <c r="F931" i="5"/>
  <c r="R931" i="5"/>
  <c r="J931" i="5"/>
  <c r="I931" i="5"/>
  <c r="G931" i="5"/>
  <c r="H931" i="5"/>
  <c r="F971" i="5"/>
  <c r="R971" i="5"/>
  <c r="J971" i="5"/>
  <c r="H971" i="5"/>
  <c r="I971" i="5"/>
  <c r="J1427" i="5"/>
  <c r="R1427" i="5"/>
  <c r="I1427" i="5"/>
  <c r="H1427" i="5"/>
  <c r="F1507" i="5"/>
  <c r="H1507" i="5"/>
  <c r="I1507" i="5"/>
  <c r="G1507" i="5"/>
  <c r="J1507" i="5"/>
  <c r="R1507" i="5"/>
  <c r="J1555" i="5"/>
  <c r="H1555" i="5"/>
  <c r="I1555" i="5"/>
  <c r="R1691" i="5"/>
  <c r="H1723" i="5"/>
  <c r="J1835" i="5"/>
  <c r="I1947" i="5"/>
  <c r="J1947" i="5"/>
  <c r="F1947" i="5"/>
  <c r="R1947" i="5"/>
  <c r="R107" i="5"/>
  <c r="G107" i="5"/>
  <c r="F107" i="5"/>
  <c r="I107" i="5"/>
  <c r="H107" i="5"/>
  <c r="R179" i="5"/>
  <c r="F179" i="5"/>
  <c r="R219" i="5"/>
  <c r="I219" i="5"/>
  <c r="H219" i="5"/>
  <c r="F219" i="5"/>
  <c r="G219" i="5"/>
  <c r="F283" i="5"/>
  <c r="R283" i="5"/>
  <c r="I283" i="5"/>
  <c r="H283" i="5"/>
  <c r="G283" i="5"/>
  <c r="H403" i="5"/>
  <c r="R435" i="5"/>
  <c r="H435" i="5"/>
  <c r="I435" i="5"/>
  <c r="F435" i="5"/>
  <c r="J435" i="5"/>
  <c r="H459" i="5"/>
  <c r="R459" i="5"/>
  <c r="I459" i="5"/>
  <c r="J459" i="5"/>
  <c r="F459" i="5"/>
  <c r="R491" i="5"/>
  <c r="H491" i="5"/>
  <c r="I491" i="5"/>
  <c r="F491" i="5"/>
  <c r="F603" i="5"/>
  <c r="R603" i="5"/>
  <c r="J603" i="5"/>
  <c r="H603" i="5"/>
  <c r="G603" i="5"/>
  <c r="I603" i="5"/>
  <c r="G659" i="5"/>
  <c r="H659" i="5"/>
  <c r="I659" i="5"/>
  <c r="F659" i="5"/>
  <c r="I907" i="5"/>
  <c r="R907" i="5"/>
  <c r="G907" i="5"/>
  <c r="H907" i="5"/>
  <c r="R1027" i="5"/>
  <c r="H1027" i="5"/>
  <c r="I1027" i="5"/>
  <c r="F1027" i="5"/>
  <c r="J1027" i="5"/>
  <c r="G1027" i="5"/>
  <c r="R1075" i="5"/>
  <c r="I1075" i="5"/>
  <c r="H1075" i="5"/>
  <c r="J1075" i="5"/>
  <c r="G1075" i="5"/>
  <c r="H1131" i="5"/>
  <c r="F1131" i="5"/>
  <c r="J1131" i="5"/>
  <c r="I1131" i="5"/>
  <c r="R1131" i="5"/>
  <c r="R1187" i="5"/>
  <c r="I1187" i="5"/>
  <c r="H1187" i="5"/>
  <c r="R1275" i="5"/>
  <c r="J1275" i="5"/>
  <c r="F1275" i="5"/>
  <c r="H1275" i="5"/>
  <c r="I1275" i="5"/>
  <c r="F1323" i="5"/>
  <c r="J1323" i="5"/>
  <c r="I1323" i="5"/>
  <c r="I1355" i="5"/>
  <c r="F1355" i="5"/>
  <c r="H1355" i="5"/>
  <c r="J1355" i="5"/>
  <c r="R1355" i="5"/>
  <c r="F2275" i="5"/>
  <c r="H2275" i="5"/>
  <c r="J2275" i="5"/>
  <c r="I2275" i="5"/>
  <c r="R2275" i="5"/>
  <c r="I2331" i="5"/>
  <c r="H2331" i="5"/>
  <c r="F2331" i="5"/>
  <c r="J2331" i="5"/>
  <c r="R2331" i="5"/>
  <c r="H1946" i="5"/>
  <c r="F1946" i="5"/>
  <c r="I2210" i="5"/>
  <c r="H2210" i="5"/>
  <c r="J2210" i="5"/>
  <c r="G114" i="5"/>
  <c r="I114" i="5"/>
  <c r="F1738" i="5"/>
  <c r="R1738" i="5"/>
  <c r="J1738" i="5"/>
  <c r="H538" i="5"/>
  <c r="J538" i="5"/>
  <c r="R538" i="5"/>
  <c r="I538" i="5"/>
  <c r="F538" i="5"/>
  <c r="G538" i="5"/>
  <c r="H746" i="5"/>
  <c r="I746" i="5"/>
  <c r="R746" i="5"/>
  <c r="J746" i="5"/>
  <c r="H1890" i="5"/>
  <c r="J1890" i="5"/>
  <c r="F1962" i="5"/>
  <c r="J1962" i="5"/>
  <c r="I2218" i="5"/>
  <c r="F162" i="5"/>
  <c r="G162" i="5"/>
  <c r="F1754" i="5"/>
  <c r="H618" i="5"/>
  <c r="F618" i="5"/>
  <c r="R618" i="5"/>
  <c r="I618" i="5"/>
  <c r="G618" i="5"/>
  <c r="J618" i="5"/>
  <c r="R1906" i="5"/>
  <c r="F1906" i="5"/>
  <c r="J1906" i="5"/>
  <c r="I1906" i="5"/>
  <c r="H1906" i="5"/>
  <c r="I1986" i="5"/>
  <c r="H2114" i="5"/>
  <c r="I2114" i="5"/>
  <c r="F2114" i="5"/>
  <c r="H2386" i="5"/>
  <c r="F2386" i="5"/>
  <c r="J562" i="5"/>
  <c r="I562" i="5"/>
  <c r="F562" i="5"/>
  <c r="H1714" i="5"/>
  <c r="J1714" i="5"/>
  <c r="H1762" i="5"/>
  <c r="R1762" i="5"/>
  <c r="I1762" i="5"/>
  <c r="I82" i="5"/>
  <c r="R82" i="5"/>
  <c r="F82" i="5"/>
  <c r="H82" i="5"/>
  <c r="G82" i="5"/>
  <c r="G186" i="5"/>
  <c r="I186" i="5"/>
  <c r="F186" i="5"/>
  <c r="R186" i="5"/>
  <c r="H186" i="5"/>
  <c r="I634" i="5"/>
  <c r="G834" i="5"/>
  <c r="H834" i="5"/>
  <c r="J834" i="5"/>
  <c r="I834" i="5"/>
  <c r="F834" i="5"/>
  <c r="R834" i="5"/>
  <c r="F1922" i="5"/>
  <c r="I2002" i="5"/>
  <c r="H2146" i="5"/>
  <c r="F2146" i="5"/>
  <c r="I2146" i="5"/>
  <c r="J2146" i="5"/>
  <c r="G98" i="5"/>
  <c r="F98" i="5"/>
  <c r="R98" i="5"/>
  <c r="H98" i="5"/>
  <c r="I98" i="5"/>
  <c r="J1722" i="5"/>
  <c r="I1722" i="5"/>
  <c r="F1722" i="5"/>
  <c r="R1722" i="5"/>
  <c r="R2288" i="5"/>
  <c r="I2328" i="5"/>
  <c r="R1251" i="5"/>
  <c r="H1251" i="5"/>
  <c r="F1251" i="5"/>
  <c r="F1139" i="5"/>
  <c r="J1139" i="5"/>
  <c r="I1139" i="5"/>
  <c r="H1139" i="5"/>
  <c r="R1139" i="5"/>
  <c r="J1531" i="5"/>
  <c r="H1531" i="5"/>
  <c r="R1531" i="5"/>
  <c r="I1531" i="5"/>
  <c r="H1005" i="5"/>
  <c r="F1005" i="5"/>
  <c r="G1005" i="5"/>
  <c r="I1005" i="5"/>
  <c r="J1005" i="5"/>
  <c r="R1005" i="5"/>
  <c r="J1182" i="5"/>
  <c r="R1182" i="5"/>
  <c r="I1182" i="5"/>
  <c r="R1922" i="5"/>
  <c r="R2218" i="5"/>
  <c r="F1242" i="5"/>
  <c r="G1182" i="5"/>
  <c r="H1125" i="5"/>
  <c r="F1502" i="5"/>
  <c r="R1478" i="5"/>
  <c r="G1478" i="5"/>
  <c r="H1478" i="5"/>
  <c r="F1478" i="5"/>
  <c r="I1478" i="5"/>
  <c r="J1426" i="5"/>
  <c r="G1426" i="5"/>
  <c r="F862" i="5"/>
  <c r="G862" i="5"/>
  <c r="I862" i="5"/>
  <c r="G1957" i="5"/>
  <c r="J2049" i="5"/>
  <c r="I2049" i="5"/>
  <c r="J1922" i="5"/>
  <c r="F1299" i="5"/>
  <c r="F251" i="5"/>
  <c r="G1242" i="5"/>
  <c r="F1090" i="5"/>
  <c r="F115" i="5"/>
  <c r="F1313" i="5"/>
  <c r="R1281" i="5"/>
  <c r="H1281" i="5"/>
  <c r="F1249" i="5"/>
  <c r="R1249" i="5"/>
  <c r="F630" i="5"/>
  <c r="H566" i="5"/>
  <c r="I566" i="5"/>
  <c r="J534" i="5"/>
  <c r="H534" i="5"/>
  <c r="G534" i="5"/>
  <c r="I534" i="5"/>
  <c r="H470" i="5"/>
  <c r="J470" i="5"/>
  <c r="I470" i="5"/>
  <c r="H342" i="5"/>
  <c r="F342" i="5"/>
  <c r="G342" i="5"/>
  <c r="G278" i="5"/>
  <c r="H278" i="5"/>
  <c r="G86" i="5"/>
  <c r="I86" i="5"/>
  <c r="F86" i="5"/>
  <c r="R1609" i="5"/>
  <c r="G1609" i="5"/>
  <c r="J1609" i="5"/>
  <c r="H1609" i="5"/>
  <c r="F1609" i="5"/>
  <c r="R1881" i="5"/>
  <c r="H1881" i="5"/>
  <c r="J1881" i="5"/>
  <c r="F1881" i="5"/>
  <c r="H2218" i="5"/>
  <c r="H627" i="5"/>
  <c r="H115" i="5"/>
  <c r="G1686" i="5"/>
  <c r="F1686" i="5"/>
  <c r="H1397" i="5"/>
  <c r="R1397" i="5"/>
  <c r="I1397" i="5"/>
  <c r="R2371" i="5"/>
  <c r="G2371" i="5"/>
  <c r="H2371" i="5"/>
  <c r="F2371" i="5"/>
  <c r="R2195" i="5"/>
  <c r="G2195" i="5"/>
  <c r="H2099" i="5"/>
  <c r="F2099" i="5"/>
  <c r="F1883" i="5"/>
  <c r="J1883" i="5"/>
  <c r="G979" i="5"/>
  <c r="J979" i="5"/>
  <c r="G691" i="5"/>
  <c r="F691" i="5"/>
  <c r="R691" i="5"/>
  <c r="H691" i="5"/>
  <c r="I691" i="5"/>
  <c r="J627" i="5"/>
  <c r="H1182" i="5"/>
  <c r="R11" i="5"/>
  <c r="R627" i="5"/>
  <c r="R2366" i="5"/>
  <c r="G1950" i="5"/>
  <c r="R53" i="5"/>
  <c r="I153" i="5"/>
  <c r="R153" i="5"/>
  <c r="G217" i="5"/>
  <c r="F217" i="5"/>
  <c r="R217" i="5"/>
  <c r="I217" i="5"/>
  <c r="H217" i="5"/>
  <c r="I285" i="5"/>
  <c r="H285" i="5"/>
  <c r="R285" i="5"/>
  <c r="F285" i="5"/>
  <c r="G285" i="5"/>
  <c r="F365" i="5"/>
  <c r="G365" i="5"/>
  <c r="R365" i="5"/>
  <c r="F409" i="5"/>
  <c r="H1361" i="5"/>
  <c r="G1361" i="5"/>
  <c r="J1577" i="5"/>
  <c r="H1577" i="5"/>
  <c r="I1577" i="5"/>
  <c r="G1577" i="5"/>
  <c r="F1577" i="5"/>
  <c r="F2387" i="5"/>
  <c r="I2387" i="5"/>
  <c r="I1922" i="5"/>
  <c r="I1242" i="5"/>
  <c r="R1125" i="5"/>
  <c r="J1833" i="5"/>
  <c r="G1833" i="5"/>
  <c r="I1833" i="5"/>
  <c r="F1833" i="5"/>
  <c r="R1833" i="5"/>
  <c r="H1833" i="5"/>
  <c r="R2385" i="5"/>
  <c r="J2385" i="5"/>
  <c r="F2385" i="5"/>
  <c r="I2385" i="5"/>
  <c r="H2385" i="5"/>
  <c r="F1182" i="5"/>
  <c r="H2419" i="5"/>
  <c r="F2419" i="5"/>
  <c r="H1654" i="5"/>
  <c r="G1654" i="5"/>
  <c r="J1909" i="5"/>
  <c r="I1909" i="5"/>
  <c r="G1909" i="5"/>
  <c r="F1909" i="5"/>
  <c r="F2361" i="5"/>
  <c r="I2361" i="5"/>
  <c r="H2361" i="5"/>
  <c r="J2361" i="5"/>
  <c r="G2361" i="5"/>
  <c r="G2345" i="5"/>
  <c r="G2305" i="5"/>
  <c r="H2305" i="5"/>
  <c r="I2305" i="5"/>
  <c r="J2305" i="5"/>
  <c r="F2305" i="5"/>
  <c r="R2305" i="5"/>
  <c r="I2185" i="5"/>
  <c r="H2185" i="5"/>
  <c r="F2113" i="5"/>
  <c r="J2113" i="5"/>
  <c r="G2113" i="5"/>
  <c r="H2025" i="5"/>
  <c r="G2017" i="5"/>
  <c r="I2017" i="5"/>
  <c r="R2017" i="5"/>
  <c r="F1993" i="5"/>
  <c r="G1985" i="5"/>
  <c r="R1953" i="5"/>
  <c r="I1953" i="5"/>
  <c r="G1953" i="5"/>
  <c r="J1953" i="5"/>
  <c r="H1953" i="5"/>
  <c r="F1953" i="5"/>
  <c r="H1929" i="5"/>
  <c r="G1929" i="5"/>
  <c r="F1929" i="5"/>
  <c r="I1929" i="5"/>
  <c r="J1929" i="5"/>
  <c r="R1905" i="5"/>
  <c r="J1905" i="5"/>
  <c r="R1889" i="5"/>
  <c r="I1889" i="5"/>
  <c r="G1889" i="5"/>
  <c r="F1889" i="5"/>
  <c r="I1857" i="5"/>
  <c r="F1857" i="5"/>
  <c r="H1857" i="5"/>
  <c r="R1857" i="5"/>
  <c r="F1841" i="5"/>
  <c r="H1841" i="5"/>
  <c r="I1817" i="5"/>
  <c r="J1817" i="5"/>
  <c r="I1809" i="5"/>
  <c r="H1809" i="5"/>
  <c r="G1809" i="5"/>
  <c r="R1801" i="5"/>
  <c r="F1801" i="5"/>
  <c r="J1793" i="5"/>
  <c r="R1793" i="5"/>
  <c r="G1793" i="5"/>
  <c r="H1793" i="5"/>
  <c r="I1769" i="5"/>
  <c r="G1769" i="5"/>
  <c r="H1769" i="5"/>
  <c r="R1769" i="5"/>
  <c r="F1769" i="5"/>
  <c r="R1729" i="5"/>
  <c r="H1729" i="5"/>
  <c r="J1729" i="5"/>
  <c r="G1729" i="5"/>
  <c r="F1729" i="5"/>
  <c r="J1641" i="5"/>
  <c r="I1641" i="5"/>
  <c r="H1641" i="5"/>
  <c r="G1601" i="5"/>
  <c r="G1569" i="5"/>
  <c r="R1569" i="5"/>
  <c r="I1569" i="5"/>
  <c r="R1513" i="5"/>
  <c r="F1513" i="5"/>
  <c r="G1505" i="5"/>
  <c r="R1505" i="5"/>
  <c r="J1505" i="5"/>
  <c r="H1505" i="5"/>
  <c r="F1505" i="5"/>
  <c r="I1505" i="5"/>
  <c r="J1465" i="5"/>
  <c r="F1393" i="5"/>
  <c r="G1393" i="5"/>
  <c r="R1385" i="5"/>
  <c r="J1385" i="5"/>
  <c r="I1385" i="5"/>
  <c r="H1089" i="5"/>
  <c r="G1089" i="5"/>
  <c r="R1089" i="5"/>
  <c r="J1089" i="5"/>
  <c r="F1033" i="5"/>
  <c r="J1033" i="5"/>
  <c r="R785" i="5"/>
  <c r="H172" i="5"/>
  <c r="H2441" i="5"/>
  <c r="R886" i="5"/>
  <c r="G821" i="5"/>
  <c r="G169" i="5"/>
  <c r="H595" i="5"/>
  <c r="R595" i="5"/>
  <c r="F258" i="5"/>
  <c r="F1673" i="5"/>
  <c r="I1673" i="5"/>
  <c r="H1673" i="5"/>
  <c r="H529" i="5"/>
  <c r="H2097" i="5"/>
  <c r="I169" i="5"/>
  <c r="G1673" i="5"/>
  <c r="I172" i="5"/>
  <c r="H169" i="5"/>
  <c r="G1545" i="5"/>
  <c r="R1673" i="5"/>
  <c r="H797" i="5"/>
  <c r="F797" i="5"/>
  <c r="H886" i="5"/>
  <c r="J621" i="5"/>
  <c r="G1949" i="5"/>
  <c r="G258" i="5"/>
  <c r="R258" i="5"/>
  <c r="J595" i="5"/>
  <c r="F595" i="5"/>
  <c r="J634" i="5"/>
  <c r="I1714" i="5"/>
  <c r="J2386" i="5"/>
  <c r="R114" i="5"/>
  <c r="J1946" i="5"/>
  <c r="I1619" i="5"/>
  <c r="G1331" i="5"/>
  <c r="R2010" i="5"/>
  <c r="F674" i="5"/>
  <c r="I674" i="5"/>
  <c r="H706" i="5"/>
  <c r="G706" i="5"/>
  <c r="J706" i="5"/>
  <c r="I706" i="5"/>
  <c r="H738" i="5"/>
  <c r="I738" i="5"/>
  <c r="R738" i="5"/>
  <c r="G738" i="5"/>
  <c r="F738" i="5"/>
  <c r="H1122" i="5"/>
  <c r="R1122" i="5"/>
  <c r="J1186" i="5"/>
  <c r="I1186" i="5"/>
  <c r="H1186" i="5"/>
  <c r="G1186" i="5"/>
  <c r="F1282" i="5"/>
  <c r="R1282" i="5"/>
  <c r="F634" i="5"/>
  <c r="R1714" i="5"/>
  <c r="I2386" i="5"/>
  <c r="F114" i="5"/>
  <c r="F1483" i="5"/>
  <c r="I1331" i="5"/>
  <c r="J2010" i="5"/>
  <c r="R2058" i="5"/>
  <c r="H1314" i="5"/>
  <c r="F1918" i="5"/>
  <c r="I1918" i="5"/>
  <c r="J1918" i="5"/>
  <c r="R1918" i="5"/>
  <c r="G1918" i="5"/>
  <c r="H1918" i="5"/>
  <c r="F1930" i="5"/>
  <c r="J1930" i="5"/>
  <c r="G2090" i="5"/>
  <c r="R2090" i="5"/>
  <c r="I2090" i="5"/>
  <c r="H1619" i="5"/>
  <c r="I1163" i="5"/>
  <c r="R778" i="5"/>
  <c r="H778" i="5"/>
  <c r="J1362" i="5"/>
  <c r="H1362" i="5"/>
  <c r="R1362" i="5"/>
  <c r="G1394" i="5"/>
  <c r="R1394" i="5"/>
  <c r="I1394" i="5"/>
  <c r="H1394" i="5"/>
  <c r="J1650" i="5"/>
  <c r="I1650" i="5"/>
  <c r="G1690" i="5"/>
  <c r="J1690" i="5"/>
  <c r="F1882" i="5"/>
  <c r="J1882" i="5"/>
  <c r="H1882" i="5"/>
  <c r="I2026" i="5"/>
  <c r="J2026" i="5"/>
  <c r="R2026" i="5"/>
  <c r="F2026" i="5"/>
  <c r="F1527" i="5"/>
  <c r="J1527" i="5"/>
  <c r="H1527" i="5"/>
  <c r="R1567" i="5"/>
  <c r="J1567" i="5"/>
  <c r="I1695" i="5"/>
  <c r="H1807" i="5"/>
  <c r="J2135" i="5"/>
  <c r="R2135" i="5"/>
  <c r="H2135" i="5"/>
  <c r="J2167" i="5"/>
  <c r="F2199" i="5"/>
  <c r="R2199" i="5"/>
  <c r="I2279" i="5"/>
  <c r="R2279" i="5"/>
  <c r="G2343" i="5"/>
  <c r="J2343" i="5"/>
  <c r="F2343" i="5"/>
  <c r="F2381" i="5"/>
  <c r="G2381" i="5"/>
  <c r="H2381" i="5"/>
  <c r="R2381" i="5"/>
  <c r="J2381" i="5"/>
  <c r="J1634" i="5"/>
  <c r="H1634" i="5"/>
  <c r="H634" i="5"/>
  <c r="R2386" i="5"/>
  <c r="R1619" i="5"/>
  <c r="F1163" i="5"/>
  <c r="I619" i="5"/>
  <c r="G2338" i="5"/>
  <c r="G762" i="5"/>
  <c r="F762" i="5"/>
  <c r="F2242" i="5"/>
  <c r="H2242" i="5"/>
  <c r="I2242" i="5"/>
  <c r="J2242" i="5"/>
  <c r="J762" i="5"/>
  <c r="J1619" i="5"/>
  <c r="J1163" i="5"/>
  <c r="I1483" i="5"/>
  <c r="I2338" i="5"/>
  <c r="R2242" i="5"/>
  <c r="F658" i="5"/>
  <c r="R658" i="5"/>
  <c r="G658" i="5"/>
  <c r="H658" i="5"/>
  <c r="J658" i="5"/>
  <c r="I658" i="5"/>
  <c r="R690" i="5"/>
  <c r="H690" i="5"/>
  <c r="I690" i="5"/>
  <c r="G866" i="5"/>
  <c r="J866" i="5"/>
  <c r="I1106" i="5"/>
  <c r="G1106" i="5"/>
  <c r="R1106" i="5"/>
  <c r="F2467" i="5"/>
  <c r="I2467" i="5"/>
  <c r="R2467" i="5"/>
  <c r="G2467" i="5"/>
  <c r="H2467" i="5"/>
  <c r="J2467" i="5"/>
  <c r="J2451" i="5"/>
  <c r="R2451" i="5"/>
  <c r="I2451" i="5"/>
  <c r="H2451" i="5"/>
  <c r="F2451" i="5"/>
  <c r="G2451" i="5"/>
  <c r="H2435" i="5"/>
  <c r="J2435" i="5"/>
  <c r="I2435" i="5"/>
  <c r="R2435" i="5"/>
  <c r="G2435" i="5"/>
  <c r="F2435" i="5"/>
  <c r="R2355" i="5"/>
  <c r="G2355" i="5"/>
  <c r="F2355" i="5"/>
  <c r="H2355" i="5"/>
  <c r="J2355" i="5"/>
  <c r="I2355" i="5"/>
  <c r="F2291" i="5"/>
  <c r="H2291" i="5"/>
  <c r="R2291" i="5"/>
  <c r="J2291" i="5"/>
  <c r="I2291" i="5"/>
  <c r="J2283" i="5"/>
  <c r="I2283" i="5"/>
  <c r="F2283" i="5"/>
  <c r="R2283" i="5"/>
  <c r="H2283" i="5"/>
  <c r="G2283" i="5"/>
  <c r="I2243" i="5"/>
  <c r="H2243" i="5"/>
  <c r="F2243" i="5"/>
  <c r="G2243" i="5"/>
  <c r="G2219" i="5"/>
  <c r="F2219" i="5"/>
  <c r="H2219" i="5"/>
  <c r="I2219" i="5"/>
  <c r="J2219" i="5"/>
  <c r="R2219" i="5"/>
  <c r="R2211" i="5"/>
  <c r="F2211" i="5"/>
  <c r="G2211" i="5"/>
  <c r="J2211" i="5"/>
  <c r="H2211" i="5"/>
  <c r="I2211" i="5"/>
  <c r="R2171" i="5"/>
  <c r="I2171" i="5"/>
  <c r="J2171" i="5"/>
  <c r="G2171" i="5"/>
  <c r="F2171" i="5"/>
  <c r="F2147" i="5"/>
  <c r="R2147" i="5"/>
  <c r="J2147" i="5"/>
  <c r="I2147" i="5"/>
  <c r="G2147" i="5"/>
  <c r="H2147" i="5"/>
  <c r="G2139" i="5"/>
  <c r="J2139" i="5"/>
  <c r="F2139" i="5"/>
  <c r="I2139" i="5"/>
  <c r="H2139" i="5"/>
  <c r="J2107" i="5"/>
  <c r="G2107" i="5"/>
  <c r="R2107" i="5"/>
  <c r="F2107" i="5"/>
  <c r="F2083" i="5"/>
  <c r="I2083" i="5"/>
  <c r="G2083" i="5"/>
  <c r="H2083" i="5"/>
  <c r="J2083" i="5"/>
  <c r="R2083" i="5"/>
  <c r="H2075" i="5"/>
  <c r="I2075" i="5"/>
  <c r="J2075" i="5"/>
  <c r="F2075" i="5"/>
  <c r="R2075" i="5"/>
  <c r="G2075" i="5"/>
  <c r="R2043" i="5"/>
  <c r="G2043" i="5"/>
  <c r="J2043" i="5"/>
  <c r="H2043" i="5"/>
  <c r="I2043" i="5"/>
  <c r="F2043" i="5"/>
  <c r="I2019" i="5"/>
  <c r="J2019" i="5"/>
  <c r="G2019" i="5"/>
  <c r="F2019" i="5"/>
  <c r="H2019" i="5"/>
  <c r="R2019" i="5"/>
  <c r="H2011" i="5"/>
  <c r="F2011" i="5"/>
  <c r="I2011" i="5"/>
  <c r="G2011" i="5"/>
  <c r="J2011" i="5"/>
  <c r="R2011" i="5"/>
  <c r="G1979" i="5"/>
  <c r="I1979" i="5"/>
  <c r="H1979" i="5"/>
  <c r="R1979" i="5"/>
  <c r="I1955" i="5"/>
  <c r="R1955" i="5"/>
  <c r="F1955" i="5"/>
  <c r="G1955" i="5"/>
  <c r="H1955" i="5"/>
  <c r="J1955" i="5"/>
  <c r="I1939" i="5"/>
  <c r="J1939" i="5"/>
  <c r="H1939" i="5"/>
  <c r="F1939" i="5"/>
  <c r="R1939" i="5"/>
  <c r="R1899" i="5"/>
  <c r="J1899" i="5"/>
  <c r="I1899" i="5"/>
  <c r="F1899" i="5"/>
  <c r="H1899" i="5"/>
  <c r="G1899" i="5"/>
  <c r="I1875" i="5"/>
  <c r="H1875" i="5"/>
  <c r="J1875" i="5"/>
  <c r="G1875" i="5"/>
  <c r="I1867" i="5"/>
  <c r="G1867" i="5"/>
  <c r="R1867" i="5"/>
  <c r="J1867" i="5"/>
  <c r="H1867" i="5"/>
  <c r="F1867" i="5"/>
  <c r="G1811" i="5"/>
  <c r="F1811" i="5"/>
  <c r="R1811" i="5"/>
  <c r="I1811" i="5"/>
  <c r="H1811" i="5"/>
  <c r="J1811" i="5"/>
  <c r="F1771" i="5"/>
  <c r="G1771" i="5"/>
  <c r="J1771" i="5"/>
  <c r="H1763" i="5"/>
  <c r="F1763" i="5"/>
  <c r="I1763" i="5"/>
  <c r="J1763" i="5"/>
  <c r="G1763" i="5"/>
  <c r="R1763" i="5"/>
  <c r="J1715" i="5"/>
  <c r="R1715" i="5"/>
  <c r="G1715" i="5"/>
  <c r="F1715" i="5"/>
  <c r="I1715" i="5"/>
  <c r="J1675" i="5"/>
  <c r="R1675" i="5"/>
  <c r="F1675" i="5"/>
  <c r="H1675" i="5"/>
  <c r="I1675" i="5"/>
  <c r="G1667" i="5"/>
  <c r="H1667" i="5"/>
  <c r="F1667" i="5"/>
  <c r="I1667" i="5"/>
  <c r="J1667" i="5"/>
  <c r="R1667" i="5"/>
  <c r="H1611" i="5"/>
  <c r="R1611" i="5"/>
  <c r="G1611" i="5"/>
  <c r="J1611" i="5"/>
  <c r="F1611" i="5"/>
  <c r="I1563" i="5"/>
  <c r="G1563" i="5"/>
  <c r="J1563" i="5"/>
  <c r="F1563" i="5"/>
  <c r="H1563" i="5"/>
  <c r="I1547" i="5"/>
  <c r="R1547" i="5"/>
  <c r="H1547" i="5"/>
  <c r="G1547" i="5"/>
  <c r="H1467" i="5"/>
  <c r="F1467" i="5"/>
  <c r="R1467" i="5"/>
  <c r="I1467" i="5"/>
  <c r="J1467" i="5"/>
  <c r="R1435" i="5"/>
  <c r="J1435" i="5"/>
  <c r="H1435" i="5"/>
  <c r="I1435" i="5"/>
  <c r="F1435" i="5"/>
  <c r="J1387" i="5"/>
  <c r="F1387" i="5"/>
  <c r="H1387" i="5"/>
  <c r="G1387" i="5"/>
  <c r="F1315" i="5"/>
  <c r="J1315" i="5"/>
  <c r="R1315" i="5"/>
  <c r="H1315" i="5"/>
  <c r="G1315" i="5"/>
  <c r="I1315" i="5"/>
  <c r="I1219" i="5"/>
  <c r="R1219" i="5"/>
  <c r="H1219" i="5"/>
  <c r="G1219" i="5"/>
  <c r="F1219" i="5"/>
  <c r="J1219" i="5"/>
  <c r="G1179" i="5"/>
  <c r="I1179" i="5"/>
  <c r="J1179" i="5"/>
  <c r="H1179" i="5"/>
  <c r="R1179" i="5"/>
  <c r="I1682" i="5"/>
  <c r="J1682" i="5"/>
  <c r="F1682" i="5"/>
  <c r="I2058" i="5"/>
  <c r="H2338" i="5"/>
  <c r="I1946" i="5"/>
  <c r="F1619" i="5"/>
  <c r="H1483" i="5"/>
  <c r="R2338" i="5"/>
  <c r="H1682" i="5"/>
  <c r="G211" i="5"/>
  <c r="G1483" i="5"/>
  <c r="G1682" i="5"/>
  <c r="H1930" i="5"/>
  <c r="G275" i="5"/>
  <c r="F275" i="5"/>
  <c r="J422" i="5"/>
  <c r="F2413" i="5"/>
  <c r="J1741" i="5"/>
  <c r="I1706" i="5"/>
  <c r="G974" i="5"/>
  <c r="R733" i="5"/>
  <c r="J921" i="5"/>
  <c r="I1741" i="5"/>
  <c r="F1378" i="5"/>
  <c r="J1706" i="5"/>
  <c r="R2030" i="5"/>
  <c r="J1558" i="5"/>
  <c r="F2318" i="5"/>
  <c r="R582" i="5"/>
  <c r="H1569" i="5"/>
  <c r="I561" i="5"/>
  <c r="G451" i="5"/>
  <c r="J451" i="5"/>
  <c r="F451" i="5"/>
  <c r="R451" i="5"/>
  <c r="G491" i="5"/>
  <c r="J491" i="5"/>
  <c r="G531" i="5"/>
  <c r="H531" i="5"/>
  <c r="J531" i="5"/>
  <c r="G587" i="5"/>
  <c r="J587" i="5"/>
  <c r="R587" i="5"/>
  <c r="F587" i="5"/>
  <c r="F883" i="5"/>
  <c r="R883" i="5"/>
  <c r="H883" i="5"/>
  <c r="G915" i="5"/>
  <c r="H915" i="5"/>
  <c r="J915" i="5"/>
  <c r="R947" i="5"/>
  <c r="G947" i="5"/>
  <c r="J947" i="5"/>
  <c r="G1019" i="5"/>
  <c r="H1019" i="5"/>
  <c r="J1019" i="5"/>
  <c r="I1019" i="5"/>
  <c r="R1043" i="5"/>
  <c r="J1043" i="5"/>
  <c r="F1043" i="5"/>
  <c r="F1075" i="5"/>
  <c r="G1147" i="5"/>
  <c r="R1147" i="5"/>
  <c r="I1147" i="5"/>
  <c r="G1323" i="5"/>
  <c r="H1323" i="5"/>
  <c r="R1323" i="5"/>
  <c r="I1491" i="5"/>
  <c r="G1491" i="5"/>
  <c r="F1491" i="5"/>
  <c r="H1491" i="5"/>
  <c r="G1555" i="5"/>
  <c r="F1555" i="5"/>
  <c r="R1555" i="5"/>
  <c r="H578" i="5"/>
  <c r="I578" i="5"/>
  <c r="F578" i="5"/>
  <c r="R578" i="5"/>
  <c r="I682" i="5"/>
  <c r="H682" i="5"/>
  <c r="F682" i="5"/>
  <c r="J682" i="5"/>
  <c r="H714" i="5"/>
  <c r="R714" i="5"/>
  <c r="J786" i="5"/>
  <c r="H786" i="5"/>
  <c r="G1090" i="5"/>
  <c r="I1090" i="5"/>
  <c r="R1090" i="5"/>
  <c r="J1090" i="5"/>
  <c r="R1130" i="5"/>
  <c r="H1130" i="5"/>
  <c r="I1346" i="5"/>
  <c r="R1346" i="5"/>
  <c r="J1346" i="5"/>
  <c r="F1346" i="5"/>
  <c r="J842" i="5"/>
  <c r="I842" i="5"/>
  <c r="F842" i="5"/>
  <c r="H842" i="5"/>
  <c r="G1834" i="5"/>
  <c r="I1834" i="5"/>
  <c r="G1866" i="5"/>
  <c r="H1866" i="5"/>
  <c r="G2258" i="5"/>
  <c r="R2258" i="5"/>
  <c r="F2458" i="5"/>
  <c r="G155" i="5"/>
  <c r="I155" i="5"/>
  <c r="F155" i="5"/>
  <c r="R2445" i="5"/>
  <c r="F2445" i="5"/>
  <c r="J2445" i="5"/>
  <c r="I2445" i="5"/>
  <c r="G2445" i="5"/>
  <c r="H2445" i="5"/>
  <c r="R2429" i="5"/>
  <c r="I2429" i="5"/>
  <c r="H2429" i="5"/>
  <c r="J2429" i="5"/>
  <c r="F2429" i="5"/>
  <c r="G2429" i="5"/>
  <c r="R2301" i="5"/>
  <c r="H2301" i="5"/>
  <c r="I2301" i="5"/>
  <c r="G2301" i="5"/>
  <c r="J2301" i="5"/>
  <c r="F2301" i="5"/>
  <c r="H2149" i="5"/>
  <c r="R2149" i="5"/>
  <c r="F2149" i="5"/>
  <c r="J2149" i="5"/>
  <c r="F2037" i="5"/>
  <c r="H2037" i="5"/>
  <c r="I2037" i="5"/>
  <c r="J2037" i="5"/>
  <c r="G2037" i="5"/>
  <c r="R2037" i="5"/>
  <c r="J1797" i="5"/>
  <c r="F1797" i="5"/>
  <c r="I1797" i="5"/>
  <c r="R1797" i="5"/>
  <c r="H1797" i="5"/>
  <c r="G1797" i="5"/>
  <c r="J1773" i="5"/>
  <c r="F1773" i="5"/>
  <c r="I1773" i="5"/>
  <c r="H1773" i="5"/>
  <c r="G1773" i="5"/>
  <c r="R1773" i="5"/>
  <c r="I1757" i="5"/>
  <c r="H1757" i="5"/>
  <c r="G1757" i="5"/>
  <c r="R1757" i="5"/>
  <c r="J1757" i="5"/>
  <c r="F1757" i="5"/>
  <c r="F1677" i="5"/>
  <c r="J1677" i="5"/>
  <c r="R1677" i="5"/>
  <c r="G1677" i="5"/>
  <c r="H1677" i="5"/>
  <c r="I1677" i="5"/>
  <c r="H1653" i="5"/>
  <c r="J1653" i="5"/>
  <c r="R1653" i="5"/>
  <c r="G1653" i="5"/>
  <c r="J1621" i="5"/>
  <c r="R1621" i="5"/>
  <c r="F1621" i="5"/>
  <c r="G1621" i="5"/>
  <c r="H1621" i="5"/>
  <c r="H1525" i="5"/>
  <c r="I1525" i="5"/>
  <c r="R1525" i="5"/>
  <c r="G1525" i="5"/>
  <c r="F1525" i="5"/>
  <c r="I1251" i="5"/>
  <c r="H562" i="5"/>
  <c r="R562" i="5"/>
  <c r="G562" i="5"/>
  <c r="G1762" i="5"/>
  <c r="J1762" i="5"/>
  <c r="F1762" i="5"/>
  <c r="G2114" i="5"/>
  <c r="J2114" i="5"/>
  <c r="R2114" i="5"/>
  <c r="R115" i="5"/>
  <c r="I115" i="5"/>
  <c r="G2434" i="5"/>
  <c r="I2434" i="5"/>
  <c r="R919" i="5"/>
  <c r="J919" i="5"/>
  <c r="G1567" i="5"/>
  <c r="H1567" i="5"/>
  <c r="I1567" i="5"/>
  <c r="F1695" i="5"/>
  <c r="G1695" i="5"/>
  <c r="H1695" i="5"/>
  <c r="R1695" i="5"/>
  <c r="G1735" i="5"/>
  <c r="R1735" i="5"/>
  <c r="J1735" i="5"/>
  <c r="F1735" i="5"/>
  <c r="G1927" i="5"/>
  <c r="H1927" i="5"/>
  <c r="J1927" i="5"/>
  <c r="F1927" i="5"/>
  <c r="F2135" i="5"/>
  <c r="G2135" i="5"/>
  <c r="R2167" i="5"/>
  <c r="G2167" i="5"/>
  <c r="I2167" i="5"/>
  <c r="G2199" i="5"/>
  <c r="H2199" i="5"/>
  <c r="I2199" i="5"/>
  <c r="J2199" i="5"/>
  <c r="G2279" i="5"/>
  <c r="F2279" i="5"/>
  <c r="J2279" i="5"/>
  <c r="R2343" i="5"/>
  <c r="I2343" i="5"/>
  <c r="R2399" i="5"/>
  <c r="G427" i="5"/>
  <c r="I427" i="5"/>
  <c r="R427" i="5"/>
  <c r="I547" i="5"/>
  <c r="F547" i="5"/>
  <c r="J715" i="5"/>
  <c r="H715" i="5"/>
  <c r="I715" i="5"/>
  <c r="G715" i="5"/>
  <c r="G795" i="5"/>
  <c r="J795" i="5"/>
  <c r="R827" i="5"/>
  <c r="F827" i="5"/>
  <c r="I899" i="5"/>
  <c r="G899" i="5"/>
  <c r="R1123" i="5"/>
  <c r="F1123" i="5"/>
  <c r="H1123" i="5"/>
  <c r="G1187" i="5"/>
  <c r="F1187" i="5"/>
  <c r="J1187" i="5"/>
  <c r="J1283" i="5"/>
  <c r="H1283" i="5"/>
  <c r="I1283" i="5"/>
  <c r="G1427" i="5"/>
  <c r="F1427" i="5"/>
  <c r="G1659" i="5"/>
  <c r="H1659" i="5"/>
  <c r="R1755" i="5"/>
  <c r="G1755" i="5"/>
  <c r="I1755" i="5"/>
  <c r="H1787" i="5"/>
  <c r="G1787" i="5"/>
  <c r="I1787" i="5"/>
  <c r="J1787" i="5"/>
  <c r="G1947" i="5"/>
  <c r="H1947" i="5"/>
  <c r="G2299" i="5"/>
  <c r="I2299" i="5"/>
  <c r="F2299" i="5"/>
  <c r="J2299" i="5"/>
  <c r="R2299" i="5"/>
  <c r="J810" i="5"/>
  <c r="F874" i="5"/>
  <c r="R874" i="5"/>
  <c r="R1018" i="5"/>
  <c r="G1210" i="5"/>
  <c r="F1250" i="5"/>
  <c r="G1250" i="5"/>
  <c r="I818" i="5"/>
  <c r="R818" i="5"/>
  <c r="G890" i="5"/>
  <c r="R890" i="5"/>
  <c r="I890" i="5"/>
  <c r="I1178" i="5"/>
  <c r="G1178" i="5"/>
  <c r="F1178" i="5"/>
  <c r="J1666" i="5"/>
  <c r="G1666" i="5"/>
  <c r="H1666" i="5"/>
  <c r="I1978" i="5"/>
  <c r="R1978" i="5"/>
  <c r="G2074" i="5"/>
  <c r="R2074" i="5"/>
  <c r="I2074" i="5"/>
  <c r="F2074" i="5"/>
  <c r="H2074" i="5"/>
  <c r="J2074" i="5"/>
  <c r="G2106" i="5"/>
  <c r="I2106" i="5"/>
  <c r="J2106" i="5"/>
  <c r="H2106" i="5"/>
  <c r="H2394" i="5"/>
  <c r="G2394" i="5"/>
  <c r="I2394" i="5"/>
  <c r="R1911" i="5"/>
  <c r="G259" i="5"/>
  <c r="H1759" i="5"/>
  <c r="F1759" i="5"/>
  <c r="I1679" i="5"/>
  <c r="H210" i="5"/>
  <c r="I210" i="5"/>
  <c r="G1338" i="5"/>
  <c r="J1338" i="5"/>
  <c r="G1922" i="5"/>
  <c r="G2218" i="5"/>
  <c r="J2218" i="5"/>
  <c r="R467" i="5"/>
  <c r="J467" i="5"/>
  <c r="G634" i="5"/>
  <c r="F1714" i="5"/>
  <c r="R1946" i="5"/>
  <c r="G2117" i="5"/>
  <c r="G1638" i="5"/>
  <c r="J1638" i="5"/>
  <c r="F1638" i="5"/>
  <c r="H1638" i="5"/>
  <c r="G1053" i="5"/>
  <c r="F1053" i="5"/>
  <c r="H1053" i="5"/>
  <c r="I1053" i="5"/>
  <c r="R1053" i="5"/>
  <c r="J1053" i="5"/>
  <c r="F1105" i="5"/>
  <c r="J1105" i="5"/>
  <c r="I1105" i="5"/>
  <c r="H1105" i="5"/>
  <c r="R1105" i="5"/>
  <c r="J1246" i="5"/>
  <c r="R1246" i="5"/>
  <c r="I1246" i="5"/>
  <c r="F1246" i="5"/>
  <c r="H1246" i="5"/>
  <c r="G1246" i="5"/>
  <c r="F1353" i="5"/>
  <c r="J1353" i="5"/>
  <c r="R1353" i="5"/>
  <c r="I1353" i="5"/>
  <c r="F1381" i="5"/>
  <c r="G1381" i="5"/>
  <c r="F1995" i="5"/>
  <c r="R1995" i="5"/>
  <c r="G1995" i="5"/>
  <c r="F1915" i="5"/>
  <c r="G1915" i="5"/>
  <c r="R1915" i="5"/>
  <c r="R1843" i="5"/>
  <c r="G1843" i="5"/>
  <c r="J1843" i="5"/>
  <c r="I1843" i="5"/>
  <c r="H1843" i="5"/>
  <c r="F1843" i="5"/>
  <c r="H1627" i="5"/>
  <c r="G1627" i="5"/>
  <c r="I1627" i="5"/>
  <c r="R1627" i="5"/>
  <c r="J1627" i="5"/>
  <c r="J1499" i="5"/>
  <c r="R1499" i="5"/>
  <c r="F1499" i="5"/>
  <c r="I1499" i="5"/>
  <c r="G1499" i="5"/>
  <c r="R1291" i="5"/>
  <c r="G1291" i="5"/>
  <c r="H1291" i="5"/>
  <c r="H1171" i="5"/>
  <c r="F1171" i="5"/>
  <c r="G1171" i="5"/>
  <c r="R1171" i="5"/>
  <c r="I1171" i="5"/>
  <c r="J1171" i="5"/>
  <c r="J683" i="5"/>
  <c r="I683" i="5"/>
  <c r="R683" i="5"/>
  <c r="G683" i="5"/>
  <c r="H683" i="5"/>
  <c r="F683" i="5"/>
  <c r="G555" i="5"/>
  <c r="F555" i="5"/>
  <c r="I555" i="5"/>
  <c r="R555" i="5"/>
  <c r="H555" i="5"/>
  <c r="J555" i="5"/>
  <c r="R250" i="5"/>
  <c r="I250" i="5"/>
  <c r="H250" i="5"/>
  <c r="F203" i="5"/>
  <c r="R203" i="5"/>
  <c r="G203" i="5"/>
  <c r="I203" i="5"/>
  <c r="R154" i="5"/>
  <c r="I154" i="5"/>
  <c r="H154" i="5"/>
  <c r="F154" i="5"/>
  <c r="G154" i="5"/>
  <c r="G2256" i="5"/>
  <c r="F2256" i="5"/>
  <c r="I2256" i="5"/>
  <c r="R2256" i="5"/>
  <c r="H2256" i="5"/>
  <c r="J2256" i="5"/>
  <c r="G2184" i="5"/>
  <c r="G2152" i="5"/>
  <c r="G2144" i="5"/>
  <c r="G2096" i="5"/>
  <c r="G2080" i="5"/>
  <c r="G2064" i="5"/>
  <c r="G2040" i="5"/>
  <c r="R1920" i="5"/>
  <c r="G1864" i="5"/>
  <c r="G1808" i="5"/>
  <c r="G1768" i="5"/>
  <c r="H1744" i="5"/>
  <c r="J1744" i="5"/>
  <c r="R1744" i="5"/>
  <c r="F1744" i="5"/>
  <c r="I1744" i="5"/>
  <c r="R1632" i="5"/>
  <c r="G1616" i="5"/>
  <c r="F1488" i="5"/>
  <c r="I1488" i="5"/>
  <c r="G1416" i="5"/>
  <c r="G1368" i="5"/>
  <c r="J1312" i="5"/>
  <c r="G1272" i="5"/>
  <c r="G1152" i="5"/>
  <c r="G1088" i="5"/>
  <c r="G1072" i="5"/>
  <c r="H1040" i="5"/>
  <c r="F1040" i="5"/>
  <c r="I1040" i="5"/>
  <c r="G1008" i="5"/>
  <c r="F920" i="5"/>
  <c r="J920" i="5"/>
  <c r="I920" i="5"/>
  <c r="H920" i="5"/>
  <c r="G712" i="5"/>
  <c r="G648" i="5"/>
  <c r="H592" i="5"/>
  <c r="R592" i="5"/>
  <c r="F592" i="5"/>
  <c r="G568" i="5"/>
  <c r="F568" i="5"/>
  <c r="H568" i="5"/>
  <c r="R568" i="5"/>
  <c r="J568" i="5"/>
  <c r="I568" i="5"/>
  <c r="G288" i="5"/>
  <c r="G216" i="5"/>
  <c r="R200" i="5"/>
  <c r="C24" i="3"/>
  <c r="B4" i="5"/>
  <c r="B4" i="4"/>
  <c r="S2473" i="5"/>
  <c r="S2465" i="5"/>
  <c r="S2401" i="5"/>
  <c r="S2393" i="5"/>
  <c r="S2385" i="5"/>
  <c r="S2377" i="5"/>
  <c r="S2369" i="5"/>
  <c r="S2361" i="5"/>
  <c r="S2353" i="5"/>
  <c r="S2345" i="5"/>
  <c r="S2337" i="5"/>
  <c r="S2329" i="5"/>
  <c r="S2321" i="5"/>
  <c r="S2185" i="5"/>
  <c r="S2161" i="5"/>
  <c r="S2129" i="5"/>
  <c r="S2105" i="5"/>
  <c r="S2097" i="5"/>
  <c r="S2065" i="5"/>
  <c r="S2041" i="5"/>
  <c r="S1969" i="5"/>
  <c r="S1937" i="5"/>
  <c r="S1913" i="5"/>
  <c r="S1897" i="5"/>
  <c r="S1857" i="5"/>
  <c r="S1785" i="5"/>
  <c r="S1721" i="5"/>
  <c r="S1713" i="5"/>
  <c r="S1657" i="5"/>
  <c r="S1641" i="5"/>
  <c r="S1625" i="5"/>
  <c r="S1601" i="5"/>
  <c r="S1593" i="5"/>
  <c r="S1577" i="5"/>
  <c r="S1561" i="5"/>
  <c r="S1529" i="5"/>
  <c r="S1513" i="5"/>
  <c r="S1505" i="5"/>
  <c r="S1489" i="5"/>
  <c r="S1465" i="5"/>
  <c r="S1441" i="5"/>
  <c r="S1409" i="5"/>
  <c r="S1353" i="5"/>
  <c r="S1337" i="5"/>
  <c r="S1321" i="5"/>
  <c r="S1313" i="5"/>
  <c r="S1289" i="5"/>
  <c r="S1265" i="5"/>
  <c r="S1249" i="5"/>
  <c r="S1241" i="5"/>
  <c r="S1209" i="5"/>
  <c r="S1185" i="5"/>
  <c r="S1121" i="5"/>
  <c r="S1073" i="5"/>
  <c r="S1065" i="5"/>
  <c r="S1057" i="5"/>
  <c r="S1001" i="5"/>
  <c r="S993" i="5"/>
  <c r="S897" i="5"/>
  <c r="S833" i="5"/>
  <c r="S817" i="5"/>
  <c r="S769" i="5"/>
  <c r="S697" i="5"/>
  <c r="S689" i="5"/>
  <c r="S681" i="5"/>
  <c r="S665" i="5"/>
  <c r="S601" i="5"/>
  <c r="S593" i="5"/>
  <c r="S585" i="5"/>
  <c r="S561" i="5"/>
  <c r="S553" i="5"/>
  <c r="S497" i="5"/>
  <c r="S465" i="5"/>
  <c r="S457" i="5"/>
  <c r="S449" i="5"/>
  <c r="S441" i="5"/>
  <c r="S425" i="5"/>
  <c r="S369" i="5"/>
  <c r="S345" i="5"/>
  <c r="S289" i="5"/>
  <c r="S281" i="5"/>
  <c r="S257" i="5"/>
  <c r="S209" i="5"/>
  <c r="S137" i="5"/>
  <c r="H2002" i="5"/>
  <c r="H770" i="5"/>
  <c r="I610" i="5"/>
  <c r="R403" i="5"/>
  <c r="I1835" i="5"/>
  <c r="R1723" i="5"/>
  <c r="F843" i="5"/>
  <c r="F803" i="5"/>
  <c r="F771" i="5"/>
  <c r="J643" i="5"/>
  <c r="J1299" i="5"/>
  <c r="H1523" i="5"/>
  <c r="H619" i="5"/>
  <c r="J1003" i="5"/>
  <c r="F1834" i="5"/>
  <c r="F1730" i="5"/>
  <c r="R1386" i="5"/>
  <c r="J906" i="5"/>
  <c r="R1679" i="5"/>
  <c r="I2458" i="5"/>
  <c r="J1834" i="5"/>
  <c r="F770" i="5"/>
  <c r="F403" i="5"/>
  <c r="R1099" i="5"/>
  <c r="R843" i="5"/>
  <c r="R803" i="5"/>
  <c r="R643" i="5"/>
  <c r="J1523" i="5"/>
  <c r="R1003" i="5"/>
  <c r="I563" i="5"/>
  <c r="J730" i="5"/>
  <c r="F666" i="5"/>
  <c r="J2258" i="5"/>
  <c r="F2018" i="5"/>
  <c r="J1866" i="5"/>
  <c r="I906" i="5"/>
  <c r="F1679" i="5"/>
  <c r="R1791" i="5"/>
  <c r="G1133" i="5"/>
  <c r="H1381" i="5"/>
  <c r="I1133" i="5"/>
  <c r="J2002" i="5"/>
  <c r="J1754" i="5"/>
  <c r="G1691" i="5"/>
  <c r="J1099" i="5"/>
  <c r="J843" i="5"/>
  <c r="J771" i="5"/>
  <c r="G1003" i="5"/>
  <c r="H563" i="5"/>
  <c r="J666" i="5"/>
  <c r="R2458" i="5"/>
  <c r="H2018" i="5"/>
  <c r="H906" i="5"/>
  <c r="J1679" i="5"/>
  <c r="H1719" i="5"/>
  <c r="G1370" i="5"/>
  <c r="I2480" i="5"/>
  <c r="G250" i="5"/>
  <c r="I403" i="5"/>
  <c r="H1835" i="5"/>
  <c r="F1723" i="5"/>
  <c r="F1691" i="5"/>
  <c r="I643" i="5"/>
  <c r="H1299" i="5"/>
  <c r="H1003" i="5"/>
  <c r="F563" i="5"/>
  <c r="G490" i="5"/>
  <c r="J2458" i="5"/>
  <c r="R1503" i="5"/>
  <c r="I1719" i="5"/>
  <c r="J1730" i="5"/>
  <c r="G1353" i="5"/>
  <c r="J2480" i="5"/>
  <c r="F250" i="5"/>
  <c r="R12" i="5"/>
  <c r="I1754" i="5"/>
  <c r="J403" i="5"/>
  <c r="R1835" i="5"/>
  <c r="J1723" i="5"/>
  <c r="J1691" i="5"/>
  <c r="I1099" i="5"/>
  <c r="G843" i="5"/>
  <c r="J803" i="5"/>
  <c r="I771" i="5"/>
  <c r="J1347" i="5"/>
  <c r="R1587" i="5"/>
  <c r="F1003" i="5"/>
  <c r="R563" i="5"/>
  <c r="I139" i="5"/>
  <c r="J490" i="5"/>
  <c r="H2258" i="5"/>
  <c r="F1866" i="5"/>
  <c r="R906" i="5"/>
  <c r="R1863" i="5"/>
  <c r="H1679" i="5"/>
  <c r="F1133" i="5"/>
  <c r="H1353" i="5"/>
  <c r="F2480" i="5"/>
  <c r="H203" i="5"/>
  <c r="F1627" i="5"/>
  <c r="F2002" i="5"/>
  <c r="R1754" i="5"/>
  <c r="F1835" i="5"/>
  <c r="I1723" i="5"/>
  <c r="I1691" i="5"/>
  <c r="H1099" i="5"/>
  <c r="I843" i="5"/>
  <c r="H803" i="5"/>
  <c r="G771" i="5"/>
  <c r="I1347" i="5"/>
  <c r="F1587" i="5"/>
  <c r="G1299" i="5"/>
  <c r="J563" i="5"/>
  <c r="F139" i="5"/>
  <c r="H490" i="5"/>
  <c r="F2258" i="5"/>
  <c r="R1866" i="5"/>
  <c r="H1834" i="5"/>
  <c r="F906" i="5"/>
  <c r="H1831" i="5"/>
  <c r="I1911" i="5"/>
  <c r="R1730" i="5"/>
  <c r="H1133" i="5"/>
  <c r="G1105" i="5"/>
  <c r="R2002" i="5"/>
  <c r="H1754" i="5"/>
  <c r="F1099" i="5"/>
  <c r="I1299" i="5"/>
  <c r="I2258" i="5"/>
  <c r="I1866" i="5"/>
  <c r="G2458" i="5"/>
  <c r="G1730" i="5"/>
  <c r="R2480" i="5"/>
  <c r="I1995" i="5"/>
  <c r="G2347" i="5"/>
  <c r="H2347" i="5"/>
  <c r="J2347" i="5"/>
  <c r="R2347" i="5"/>
  <c r="J2179" i="5"/>
  <c r="G2179" i="5"/>
  <c r="H2179" i="5"/>
  <c r="J2115" i="5"/>
  <c r="R2115" i="5"/>
  <c r="I2115" i="5"/>
  <c r="R1604" i="5"/>
  <c r="F1604" i="5"/>
  <c r="J1550" i="5"/>
  <c r="R1550" i="5"/>
  <c r="I1550" i="5"/>
  <c r="H1550" i="5"/>
  <c r="R1508" i="5"/>
  <c r="G1508" i="5"/>
  <c r="I1430" i="5"/>
  <c r="J1430" i="5"/>
  <c r="F1430" i="5"/>
  <c r="G1430" i="5"/>
  <c r="R513" i="5"/>
  <c r="H513" i="5"/>
  <c r="H909" i="5"/>
  <c r="J909" i="5"/>
  <c r="F909" i="5"/>
  <c r="G909" i="5"/>
  <c r="R909" i="5"/>
  <c r="I909" i="5"/>
  <c r="H749" i="5"/>
  <c r="G749" i="5"/>
  <c r="I749" i="5"/>
  <c r="I433" i="5"/>
  <c r="H433" i="5"/>
  <c r="F493" i="5"/>
  <c r="I493" i="5"/>
  <c r="H493" i="5"/>
  <c r="G493" i="5"/>
  <c r="J493" i="5"/>
  <c r="J905" i="5"/>
  <c r="H905" i="5"/>
  <c r="I905" i="5"/>
  <c r="R905" i="5"/>
  <c r="F73" i="5"/>
  <c r="I73" i="5"/>
  <c r="R73" i="5"/>
  <c r="G73" i="5"/>
  <c r="G113" i="5"/>
  <c r="F113" i="5"/>
  <c r="H125" i="5"/>
  <c r="I125" i="5"/>
  <c r="H137" i="5"/>
  <c r="R137" i="5"/>
  <c r="J137" i="5"/>
  <c r="G201" i="5"/>
  <c r="F201" i="5"/>
  <c r="H201" i="5"/>
  <c r="H281" i="5"/>
  <c r="F281" i="5"/>
  <c r="H445" i="5"/>
  <c r="R445" i="5"/>
  <c r="F445" i="5"/>
  <c r="F489" i="5"/>
  <c r="H489" i="5"/>
  <c r="R489" i="5"/>
  <c r="J489" i="5"/>
  <c r="H581" i="5"/>
  <c r="I581" i="5"/>
  <c r="R581" i="5"/>
  <c r="H865" i="5"/>
  <c r="G865" i="5"/>
  <c r="F865" i="5"/>
  <c r="I865" i="5"/>
  <c r="R865" i="5"/>
  <c r="J865" i="5"/>
  <c r="G265" i="5"/>
  <c r="R265" i="5"/>
  <c r="R1869" i="5"/>
  <c r="I1869" i="5"/>
  <c r="F1869" i="5"/>
  <c r="G1869" i="5"/>
  <c r="J1473" i="5"/>
  <c r="R1473" i="5"/>
  <c r="I1473" i="5"/>
  <c r="H1473" i="5"/>
  <c r="F1473" i="5"/>
  <c r="G1473" i="5"/>
  <c r="F1433" i="5"/>
  <c r="G1433" i="5"/>
  <c r="H1433" i="5"/>
  <c r="G1409" i="5"/>
  <c r="I937" i="5"/>
  <c r="J937" i="5"/>
  <c r="H369" i="5"/>
  <c r="F369" i="5"/>
  <c r="G369" i="5"/>
  <c r="R369" i="5"/>
  <c r="H2286" i="5"/>
  <c r="J2286" i="5"/>
  <c r="G2286" i="5"/>
  <c r="R2286" i="5"/>
  <c r="I2038" i="5"/>
  <c r="J2038" i="5"/>
  <c r="R60" i="5"/>
  <c r="F2277" i="5"/>
  <c r="J2277" i="5"/>
  <c r="I2137" i="5"/>
  <c r="G2137" i="5"/>
  <c r="G1989" i="5"/>
  <c r="I1989" i="5"/>
  <c r="J1989" i="5"/>
  <c r="H1989" i="5"/>
  <c r="R1989" i="5"/>
  <c r="I1981" i="5"/>
  <c r="J1981" i="5"/>
  <c r="H1981" i="5"/>
  <c r="F1981" i="5"/>
  <c r="R1829" i="5"/>
  <c r="J1453" i="5"/>
  <c r="G1453" i="5"/>
  <c r="F1453" i="5"/>
  <c r="H1453" i="5"/>
  <c r="R1453" i="5"/>
  <c r="H2049" i="5"/>
  <c r="R2049" i="5"/>
  <c r="G2049" i="5"/>
  <c r="F2049" i="5"/>
  <c r="F208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33" i="5"/>
  <c r="F2345" i="5"/>
  <c r="R2345" i="5"/>
  <c r="J2475" i="5"/>
  <c r="H2459" i="5"/>
  <c r="G2459" i="5"/>
  <c r="I2443" i="5"/>
  <c r="R2443" i="5"/>
  <c r="J2427" i="5"/>
  <c r="H2427" i="5"/>
  <c r="F2425" i="5"/>
  <c r="H2425" i="5"/>
  <c r="J2425" i="5"/>
  <c r="R2393" i="5"/>
  <c r="G174" i="5"/>
  <c r="H174" i="5"/>
  <c r="F174" i="5"/>
  <c r="R174" i="5"/>
  <c r="I174" i="5"/>
  <c r="F140" i="5"/>
  <c r="G140" i="5"/>
  <c r="H140" i="5"/>
  <c r="I140" i="5"/>
  <c r="G94" i="5"/>
  <c r="I94" i="5"/>
  <c r="R94" i="5"/>
  <c r="H1985" i="5"/>
  <c r="F1985" i="5"/>
  <c r="J2411" i="5"/>
  <c r="R2411" i="5"/>
  <c r="J1325" i="5"/>
  <c r="G1325" i="5"/>
  <c r="F1325" i="5"/>
  <c r="R1325" i="5"/>
  <c r="J1293" i="5"/>
  <c r="R1293" i="5"/>
  <c r="I1293" i="5"/>
  <c r="G1293" i="5"/>
  <c r="H1293" i="5"/>
  <c r="G1261" i="5"/>
  <c r="R1261" i="5"/>
  <c r="J1261" i="5"/>
  <c r="H1261" i="5"/>
  <c r="F1261" i="5"/>
  <c r="F1197" i="5"/>
  <c r="H1197" i="5"/>
  <c r="G1197" i="5"/>
  <c r="R1197" i="5"/>
  <c r="J1165" i="5"/>
  <c r="R1165" i="5"/>
  <c r="H1165" i="5"/>
  <c r="J1038" i="5"/>
  <c r="I1038" i="5"/>
  <c r="G1038" i="5"/>
  <c r="H1038" i="5"/>
  <c r="F1038" i="5"/>
  <c r="R1038" i="5"/>
  <c r="J990" i="5"/>
  <c r="R990" i="5"/>
  <c r="H990" i="5"/>
  <c r="G990" i="5"/>
  <c r="I990" i="5"/>
  <c r="H598" i="5"/>
  <c r="J598" i="5"/>
  <c r="G598" i="5"/>
  <c r="I598" i="5"/>
  <c r="G910" i="5"/>
  <c r="H910" i="5"/>
  <c r="J798" i="5"/>
  <c r="G798" i="5"/>
  <c r="H510" i="5"/>
  <c r="F510" i="5"/>
  <c r="G446" i="5"/>
  <c r="F446" i="5"/>
  <c r="J446" i="5"/>
  <c r="I446" i="5"/>
  <c r="G382" i="5"/>
  <c r="I382" i="5"/>
  <c r="H318" i="5"/>
  <c r="R318" i="5"/>
  <c r="F318" i="5"/>
  <c r="R262" i="5"/>
  <c r="G262" i="5"/>
  <c r="I262" i="5"/>
  <c r="H262" i="5"/>
  <c r="F262" i="5"/>
  <c r="G212" i="5"/>
  <c r="R212" i="5"/>
  <c r="H212" i="5"/>
  <c r="I212" i="5"/>
  <c r="R388" i="5"/>
  <c r="G388" i="5"/>
  <c r="I388" i="5"/>
  <c r="F388" i="5"/>
  <c r="H388" i="5"/>
  <c r="J388" i="5"/>
  <c r="G758" i="5"/>
  <c r="I758" i="5"/>
  <c r="R758" i="5"/>
  <c r="F717" i="5"/>
  <c r="I717" i="5"/>
  <c r="J717" i="5"/>
  <c r="G717" i="5"/>
  <c r="R685" i="5"/>
  <c r="I685" i="5"/>
  <c r="F685" i="5"/>
  <c r="H685" i="5"/>
  <c r="J685" i="5"/>
  <c r="G653" i="5"/>
  <c r="J653" i="5"/>
  <c r="I653" i="5"/>
  <c r="R653" i="5"/>
  <c r="R1721" i="5"/>
  <c r="H1721" i="5"/>
  <c r="I1737" i="5"/>
  <c r="J1737" i="5"/>
  <c r="H1737" i="5"/>
  <c r="R1737" i="5"/>
  <c r="G1737" i="5"/>
  <c r="R1011" i="5"/>
  <c r="G1011" i="5"/>
  <c r="J1107" i="5"/>
  <c r="G1107" i="5"/>
  <c r="G1243" i="5"/>
  <c r="R1243" i="5"/>
  <c r="G1635" i="5"/>
  <c r="R1635" i="5"/>
  <c r="F1635" i="5"/>
  <c r="J1635" i="5"/>
  <c r="F1803" i="5"/>
  <c r="G1803" i="5"/>
  <c r="I1851" i="5"/>
  <c r="J1851" i="5"/>
  <c r="R2415" i="5"/>
  <c r="J2415" i="5"/>
  <c r="G2423" i="5"/>
  <c r="I2423" i="5"/>
  <c r="F2423" i="5"/>
  <c r="G2339" i="5"/>
  <c r="F2339" i="5"/>
  <c r="J1282" i="5"/>
  <c r="I1282" i="5"/>
  <c r="H1698" i="5"/>
  <c r="R1698" i="5"/>
  <c r="J1698" i="5"/>
  <c r="F1770" i="5"/>
  <c r="G1770" i="5"/>
  <c r="J1802" i="5"/>
  <c r="I1802" i="5"/>
  <c r="R1802" i="5"/>
  <c r="I2370" i="5"/>
  <c r="H2370" i="5"/>
  <c r="G783" i="5"/>
  <c r="F783" i="5"/>
  <c r="H783" i="5"/>
  <c r="I783" i="5"/>
  <c r="H919" i="5"/>
  <c r="G919" i="5"/>
  <c r="I919" i="5"/>
  <c r="F919" i="5"/>
  <c r="G1527" i="5"/>
  <c r="I1527" i="5"/>
  <c r="F707" i="5"/>
  <c r="I707" i="5"/>
  <c r="G755" i="5"/>
  <c r="I755" i="5"/>
  <c r="I787" i="5"/>
  <c r="F787" i="5"/>
  <c r="F819" i="5"/>
  <c r="H867" i="5"/>
  <c r="J867" i="5"/>
  <c r="G955" i="5"/>
  <c r="F955" i="5"/>
  <c r="J1115" i="5"/>
  <c r="F1115" i="5"/>
  <c r="G1155" i="5"/>
  <c r="H1155" i="5"/>
  <c r="G1419" i="5"/>
  <c r="R1419" i="5"/>
  <c r="I938" i="5"/>
  <c r="G938" i="5"/>
  <c r="F938" i="5"/>
  <c r="R938" i="5"/>
  <c r="I778" i="5"/>
  <c r="G778" i="5"/>
  <c r="G882" i="5"/>
  <c r="J882" i="5"/>
  <c r="H2095" i="5"/>
  <c r="R2095" i="5"/>
  <c r="G91" i="5"/>
  <c r="I179" i="5"/>
  <c r="H179" i="5"/>
  <c r="H251" i="5"/>
  <c r="G251" i="5"/>
  <c r="R251" i="5"/>
  <c r="G299" i="5"/>
  <c r="H299" i="5"/>
  <c r="I299" i="5"/>
  <c r="R379" i="5"/>
  <c r="G923" i="5"/>
  <c r="F923" i="5"/>
  <c r="G1051" i="5"/>
  <c r="H1051" i="5"/>
  <c r="F1051" i="5"/>
  <c r="J1051" i="5"/>
  <c r="I1083" i="5"/>
  <c r="R1083" i="5"/>
  <c r="J1083" i="5"/>
  <c r="F1331" i="5"/>
  <c r="R1331" i="5"/>
  <c r="F1290" i="5"/>
  <c r="R1290" i="5"/>
  <c r="G1290" i="5"/>
  <c r="H1290" i="5"/>
  <c r="G1703" i="5"/>
  <c r="J1703" i="5"/>
  <c r="G1743" i="5"/>
  <c r="R1743" i="5"/>
  <c r="J1743" i="5"/>
  <c r="F1743" i="5"/>
  <c r="G2071" i="5"/>
  <c r="H2071" i="5"/>
  <c r="R2071" i="5"/>
  <c r="F2071" i="5"/>
  <c r="F2143" i="5"/>
  <c r="I2143" i="5"/>
  <c r="H2143" i="5"/>
  <c r="J2143" i="5"/>
  <c r="H2207" i="5"/>
  <c r="F2207" i="5"/>
  <c r="G2207" i="5"/>
  <c r="I2207" i="5"/>
  <c r="J2319" i="5"/>
  <c r="G547" i="5"/>
  <c r="R547" i="5"/>
  <c r="I763" i="5"/>
  <c r="F763" i="5"/>
  <c r="J763" i="5"/>
  <c r="R795" i="5"/>
  <c r="I795" i="5"/>
  <c r="H899" i="5"/>
  <c r="R899" i="5"/>
  <c r="R27" i="5"/>
  <c r="H810" i="5"/>
  <c r="R810" i="5"/>
  <c r="G810" i="5"/>
  <c r="G874" i="5"/>
  <c r="J874" i="5"/>
  <c r="F1018" i="5"/>
  <c r="H1018" i="5"/>
  <c r="G1018" i="5"/>
  <c r="R2202" i="5"/>
  <c r="F2202" i="5"/>
  <c r="I2202" i="5"/>
  <c r="G2202" i="5"/>
  <c r="H2442" i="5"/>
  <c r="R2442" i="5"/>
  <c r="G99" i="5"/>
  <c r="R99" i="5"/>
  <c r="G195" i="5"/>
  <c r="R195" i="5"/>
  <c r="F195" i="5"/>
  <c r="G627" i="5"/>
  <c r="F627" i="5"/>
  <c r="J723" i="5"/>
  <c r="G723" i="5"/>
  <c r="R490" i="5"/>
  <c r="F490" i="5"/>
  <c r="I666" i="5"/>
  <c r="R666" i="5"/>
  <c r="H666" i="5"/>
  <c r="R730" i="5"/>
  <c r="H730" i="5"/>
  <c r="F730" i="5"/>
  <c r="G730" i="5"/>
  <c r="I730" i="5"/>
  <c r="R1210" i="5"/>
  <c r="I1210" i="5"/>
  <c r="H1210" i="5"/>
  <c r="J1210" i="5"/>
  <c r="R1250" i="5"/>
  <c r="H1250" i="5"/>
  <c r="J1250" i="5"/>
  <c r="G619" i="5"/>
  <c r="J619" i="5"/>
  <c r="G139" i="5"/>
  <c r="R139" i="5"/>
  <c r="G1523" i="5"/>
  <c r="R1523" i="5"/>
  <c r="G1587" i="5"/>
  <c r="J1587" i="5"/>
  <c r="G2010" i="5"/>
  <c r="F2010" i="5"/>
  <c r="H2010" i="5"/>
  <c r="J2090" i="5"/>
  <c r="H2090" i="5"/>
  <c r="F2090" i="5"/>
  <c r="J1431" i="5"/>
  <c r="H1431" i="5"/>
  <c r="G1719" i="5"/>
  <c r="F1719" i="5"/>
  <c r="J1719" i="5"/>
  <c r="R1719" i="5"/>
  <c r="G1759" i="5"/>
  <c r="R1759" i="5"/>
  <c r="I1759" i="5"/>
  <c r="G1791" i="5"/>
  <c r="I1791" i="5"/>
  <c r="F1791" i="5"/>
  <c r="H1791" i="5"/>
  <c r="G1863" i="5"/>
  <c r="J1863" i="5"/>
  <c r="F1863" i="5"/>
  <c r="H1863" i="5"/>
  <c r="G1911" i="5"/>
  <c r="F1911" i="5"/>
  <c r="H1911" i="5"/>
  <c r="I762" i="5"/>
  <c r="H762" i="5"/>
  <c r="J1234" i="5"/>
  <c r="H1234" i="5"/>
  <c r="I1234" i="5"/>
  <c r="F1234" i="5"/>
  <c r="G1234" i="5"/>
  <c r="F1314" i="5"/>
  <c r="J1314" i="5"/>
  <c r="G1314" i="5"/>
  <c r="G1687" i="5"/>
  <c r="H1687" i="5"/>
  <c r="F1687" i="5"/>
  <c r="J1381" i="5"/>
  <c r="R1381" i="5"/>
  <c r="I1381" i="5"/>
  <c r="H474" i="5"/>
  <c r="I474" i="5"/>
  <c r="G474" i="5"/>
  <c r="F474" i="5"/>
  <c r="J474" i="5"/>
  <c r="R474" i="5"/>
  <c r="R378" i="5"/>
  <c r="I378" i="5"/>
  <c r="F378" i="5"/>
  <c r="G378" i="5"/>
  <c r="H378" i="5"/>
  <c r="I330" i="5"/>
  <c r="R330" i="5"/>
  <c r="H330" i="5"/>
  <c r="J330" i="5"/>
  <c r="F330" i="5"/>
  <c r="G330" i="5"/>
  <c r="H291" i="5"/>
  <c r="R291" i="5"/>
  <c r="G291" i="5"/>
  <c r="I291" i="5"/>
  <c r="F291" i="5"/>
  <c r="G2456" i="5"/>
  <c r="J2440" i="5"/>
  <c r="I2440" i="5"/>
  <c r="R2440" i="5"/>
  <c r="H2440" i="5"/>
  <c r="G2432" i="5"/>
  <c r="I2424" i="5"/>
  <c r="G2416" i="5"/>
  <c r="G2408" i="5"/>
  <c r="G2400" i="5"/>
  <c r="R2400" i="5"/>
  <c r="I2400" i="5"/>
  <c r="F2400" i="5"/>
  <c r="J2400" i="5"/>
  <c r="H2400" i="5"/>
  <c r="G2392" i="5"/>
  <c r="G2384" i="5"/>
  <c r="G2376" i="5"/>
  <c r="G2360" i="5"/>
  <c r="G2352" i="5"/>
  <c r="G2344" i="5"/>
  <c r="G2304" i="5"/>
  <c r="G2296" i="5"/>
  <c r="G2272" i="5"/>
  <c r="G2264" i="5"/>
  <c r="G2248" i="5"/>
  <c r="H2240" i="5"/>
  <c r="G2232" i="5"/>
  <c r="G2224" i="5"/>
  <c r="G2216" i="5"/>
  <c r="G2200" i="5"/>
  <c r="G2192" i="5"/>
  <c r="G2176" i="5"/>
  <c r="G2168" i="5"/>
  <c r="R2160" i="5"/>
  <c r="I2160" i="5"/>
  <c r="H2160" i="5"/>
  <c r="I2144" i="5"/>
  <c r="G2136" i="5"/>
  <c r="G2128" i="5"/>
  <c r="G2120" i="5"/>
  <c r="J2120" i="5"/>
  <c r="H2120" i="5"/>
  <c r="R2120" i="5"/>
  <c r="I2120" i="5"/>
  <c r="G2112" i="5"/>
  <c r="G2104" i="5"/>
  <c r="G2072" i="5"/>
  <c r="G2056" i="5"/>
  <c r="H2040" i="5"/>
  <c r="F2040" i="5"/>
  <c r="R2040" i="5"/>
  <c r="J2040" i="5"/>
  <c r="G2032" i="5"/>
  <c r="G2024" i="5"/>
  <c r="G2016" i="5"/>
  <c r="G2008" i="5"/>
  <c r="G1984" i="5"/>
  <c r="R1976" i="5"/>
  <c r="F1976" i="5"/>
  <c r="J1976" i="5"/>
  <c r="H1976" i="5"/>
  <c r="G1968" i="5"/>
  <c r="G1960" i="5"/>
  <c r="G1952" i="5"/>
  <c r="G1944" i="5"/>
  <c r="G1928" i="5"/>
  <c r="I1920" i="5"/>
  <c r="H1920" i="5"/>
  <c r="G1904" i="5"/>
  <c r="G1888" i="5"/>
  <c r="G1880" i="5"/>
  <c r="G1872" i="5"/>
  <c r="G1856" i="5"/>
  <c r="R1682" i="5"/>
  <c r="I1778" i="5"/>
  <c r="I1634" i="5"/>
  <c r="I1551" i="5"/>
  <c r="R2394" i="5"/>
  <c r="R1154" i="5"/>
  <c r="R2434" i="5"/>
  <c r="R1858" i="5"/>
  <c r="J2434" i="5"/>
  <c r="F1706" i="5"/>
  <c r="G1258" i="5"/>
  <c r="I1258" i="5"/>
  <c r="F2394" i="5"/>
  <c r="R1706" i="5"/>
  <c r="R1258" i="5"/>
  <c r="R1882" i="5"/>
  <c r="H1154" i="5"/>
  <c r="R1634" i="5"/>
  <c r="G1882" i="5"/>
  <c r="G1706" i="5"/>
  <c r="J1258" i="5"/>
  <c r="F2440" i="5"/>
  <c r="G1832" i="5"/>
  <c r="G1792" i="5"/>
  <c r="G1784" i="5"/>
  <c r="G1760" i="5"/>
  <c r="G1752" i="5"/>
  <c r="G1728" i="5"/>
  <c r="G1696" i="5"/>
  <c r="G1664" i="5"/>
  <c r="G1656" i="5"/>
  <c r="G1624" i="5"/>
  <c r="R1616" i="5"/>
  <c r="F1616" i="5"/>
  <c r="G1608" i="5"/>
  <c r="G1584" i="5"/>
  <c r="G1560" i="5"/>
  <c r="G1512" i="5"/>
  <c r="R1488" i="5"/>
  <c r="J1488" i="5"/>
  <c r="G1480" i="5"/>
  <c r="G1472" i="5"/>
  <c r="G1464" i="5"/>
  <c r="J1448" i="5"/>
  <c r="G1432" i="5"/>
  <c r="G1408" i="5"/>
  <c r="F1400" i="5"/>
  <c r="J1400" i="5"/>
  <c r="H1400" i="5"/>
  <c r="I1400" i="5"/>
  <c r="R1400" i="5"/>
  <c r="G1392" i="5"/>
  <c r="G1384" i="5"/>
  <c r="G1376" i="5"/>
  <c r="G1336" i="5"/>
  <c r="G1328" i="5"/>
  <c r="G1320" i="5"/>
  <c r="G1304" i="5"/>
  <c r="G1296" i="5"/>
  <c r="J1272" i="5"/>
  <c r="R1272" i="5"/>
  <c r="G1264" i="5"/>
  <c r="I1256" i="5"/>
  <c r="F1256" i="5"/>
  <c r="G1240" i="5"/>
  <c r="G1224" i="5"/>
  <c r="I1224" i="5"/>
  <c r="H1224" i="5"/>
  <c r="J1224" i="5"/>
  <c r="F1224" i="5"/>
  <c r="R1224" i="5"/>
  <c r="G1200" i="5"/>
  <c r="G1184" i="5"/>
  <c r="G1176" i="5"/>
  <c r="J1152" i="5"/>
  <c r="G1144" i="5"/>
  <c r="J1144" i="5"/>
  <c r="G1120" i="5"/>
  <c r="G1112" i="5"/>
  <c r="G1096" i="5"/>
  <c r="G1080" i="5"/>
  <c r="G1064" i="5"/>
  <c r="G1048" i="5"/>
  <c r="R1048" i="5"/>
  <c r="J1048" i="5"/>
  <c r="H1048" i="5"/>
  <c r="F1048" i="5"/>
  <c r="I1048" i="5"/>
  <c r="G1032" i="5"/>
  <c r="G1024" i="5"/>
  <c r="G992" i="5"/>
  <c r="G984" i="5"/>
  <c r="G968" i="5"/>
  <c r="G944" i="5"/>
  <c r="G936" i="5"/>
  <c r="G920" i="5"/>
  <c r="R920" i="5"/>
  <c r="G912" i="5"/>
  <c r="G896" i="5"/>
  <c r="G856" i="5"/>
  <c r="R856" i="5"/>
  <c r="G848" i="5"/>
  <c r="G840" i="5"/>
  <c r="G832" i="5"/>
  <c r="G824" i="5"/>
  <c r="I816" i="5"/>
  <c r="G808" i="5"/>
  <c r="G800" i="5"/>
  <c r="G792" i="5"/>
  <c r="G784" i="5"/>
  <c r="G776" i="5"/>
  <c r="G768" i="5"/>
  <c r="G744" i="5"/>
  <c r="G736" i="5"/>
  <c r="F736" i="5"/>
  <c r="H736" i="5"/>
  <c r="I736" i="5"/>
  <c r="J736" i="5"/>
  <c r="R736" i="5"/>
  <c r="G720" i="5"/>
  <c r="G704" i="5"/>
  <c r="G696" i="5"/>
  <c r="G672" i="5"/>
  <c r="G656" i="5"/>
  <c r="G624" i="5"/>
  <c r="I608" i="5"/>
  <c r="H608" i="5"/>
  <c r="R608" i="5"/>
  <c r="F608" i="5"/>
  <c r="J608" i="5"/>
  <c r="G600" i="5"/>
  <c r="G552" i="5"/>
  <c r="G544" i="5"/>
  <c r="G536" i="5"/>
  <c r="G520" i="5"/>
  <c r="G512" i="5"/>
  <c r="G496" i="5"/>
  <c r="G472" i="5"/>
  <c r="G464" i="5"/>
  <c r="G456" i="5"/>
  <c r="G424" i="5"/>
  <c r="G416" i="5"/>
  <c r="G408" i="5"/>
  <c r="G392" i="5"/>
  <c r="H392" i="5"/>
  <c r="J392" i="5"/>
  <c r="F392" i="5"/>
  <c r="I392" i="5"/>
  <c r="G384" i="5"/>
  <c r="G368" i="5"/>
  <c r="G344" i="5"/>
  <c r="G312" i="5"/>
  <c r="G296" i="5"/>
  <c r="G280" i="5"/>
  <c r="G264" i="5"/>
  <c r="G256" i="5"/>
  <c r="G208" i="5"/>
  <c r="G200" i="5"/>
  <c r="H200" i="5"/>
  <c r="I200" i="5"/>
  <c r="F200" i="5"/>
  <c r="G192" i="5"/>
  <c r="G168" i="5"/>
  <c r="G152" i="5"/>
  <c r="G144" i="5"/>
  <c r="G136" i="5"/>
  <c r="G128" i="5"/>
  <c r="G104" i="5"/>
  <c r="G88" i="5"/>
  <c r="G80" i="5"/>
  <c r="G72" i="5"/>
  <c r="R64" i="5"/>
  <c r="D2" i="4"/>
  <c r="B6" i="4"/>
  <c r="C27" i="3"/>
  <c r="S2265" i="5"/>
  <c r="S2257" i="5"/>
  <c r="S2193" i="5"/>
  <c r="S2145" i="5"/>
  <c r="S2073" i="5"/>
  <c r="S1945" i="5"/>
  <c r="S1921" i="5"/>
  <c r="S1833" i="5"/>
  <c r="S1825" i="5"/>
  <c r="S1809" i="5"/>
  <c r="S1761" i="5"/>
  <c r="S1745" i="5"/>
  <c r="S1697" i="5"/>
  <c r="S1689" i="5"/>
  <c r="S1665" i="5"/>
  <c r="S1617" i="5"/>
  <c r="S1569" i="5"/>
  <c r="S1553" i="5"/>
  <c r="S1537" i="5"/>
  <c r="S1521" i="5"/>
  <c r="S1481" i="5"/>
  <c r="S1473" i="5"/>
  <c r="S1457" i="5"/>
  <c r="S1449" i="5"/>
  <c r="S1385" i="5"/>
  <c r="S1369" i="5"/>
  <c r="S1345" i="5"/>
  <c r="S1305" i="5"/>
  <c r="S1297" i="5"/>
  <c r="S1225" i="5"/>
  <c r="S1193" i="5"/>
  <c r="S1145" i="5"/>
  <c r="S1137" i="5"/>
  <c r="S1105" i="5"/>
  <c r="S1097" i="5"/>
  <c r="S1081" i="5"/>
  <c r="S1041" i="5"/>
  <c r="S1025" i="5"/>
  <c r="S921" i="5"/>
  <c r="S913" i="5"/>
  <c r="S873" i="5"/>
  <c r="S857" i="5"/>
  <c r="S841" i="5"/>
  <c r="S801" i="5"/>
  <c r="S793" i="5"/>
  <c r="S785" i="5"/>
  <c r="G1400" i="5"/>
  <c r="H816" i="5"/>
  <c r="G608" i="5"/>
  <c r="F1321" i="5"/>
  <c r="G1321" i="5"/>
  <c r="H1321" i="5"/>
  <c r="J1321" i="5"/>
  <c r="G1289" i="5"/>
  <c r="J1289" i="5"/>
  <c r="R1289" i="5"/>
  <c r="F1289" i="5"/>
  <c r="H1257" i="5"/>
  <c r="I1257" i="5"/>
  <c r="R1257" i="5"/>
  <c r="I1225" i="5"/>
  <c r="G1225" i="5"/>
  <c r="F1225" i="5"/>
  <c r="H1225" i="5"/>
  <c r="F1193" i="5"/>
  <c r="G2421" i="5"/>
  <c r="R2421" i="5"/>
  <c r="S617" i="5"/>
  <c r="R22" i="5"/>
  <c r="I2310" i="5"/>
  <c r="R2310" i="5"/>
  <c r="S641" i="5"/>
  <c r="S361" i="5"/>
  <c r="G1598" i="5"/>
  <c r="F1598" i="5"/>
  <c r="H425" i="5"/>
  <c r="F425" i="5"/>
  <c r="I2221" i="5"/>
  <c r="G2221" i="5"/>
  <c r="J2221" i="5"/>
  <c r="H2221" i="5"/>
  <c r="H2466" i="5"/>
  <c r="F2466" i="5"/>
  <c r="S329" i="5"/>
  <c r="F1977" i="5"/>
  <c r="I1977" i="5"/>
  <c r="R1977" i="5"/>
  <c r="G2162" i="5"/>
  <c r="I2162" i="5"/>
  <c r="J1610" i="5"/>
  <c r="I1610" i="5"/>
  <c r="R1610" i="5"/>
  <c r="G1610" i="5"/>
  <c r="H1610" i="5"/>
  <c r="I1530" i="5"/>
  <c r="H1530" i="5"/>
  <c r="F1530" i="5"/>
  <c r="R1482" i="5"/>
  <c r="H1474" i="5"/>
  <c r="I1474" i="5"/>
  <c r="J1474" i="5"/>
  <c r="F1474" i="5"/>
  <c r="J1434" i="5"/>
  <c r="F1434" i="5"/>
  <c r="I1434" i="5"/>
  <c r="H1434" i="5"/>
  <c r="J1002" i="5"/>
  <c r="F1002" i="5"/>
  <c r="G1002" i="5"/>
  <c r="H1002" i="5"/>
  <c r="G570" i="5"/>
  <c r="R570" i="5"/>
  <c r="H570" i="5"/>
  <c r="F570" i="5"/>
  <c r="J570" i="5"/>
  <c r="I570" i="5"/>
  <c r="S185" i="5"/>
  <c r="H341" i="5"/>
  <c r="G341" i="5"/>
  <c r="R341" i="5"/>
  <c r="I341" i="5"/>
  <c r="J2419" i="5"/>
  <c r="I170" i="5"/>
  <c r="F2427" i="5"/>
  <c r="R1985" i="5"/>
  <c r="J1985" i="5"/>
  <c r="I1985" i="5"/>
  <c r="I2195" i="5"/>
  <c r="F2195" i="5"/>
  <c r="J2195" i="5"/>
  <c r="I2419" i="5"/>
  <c r="H2475" i="5"/>
  <c r="R2427" i="5"/>
  <c r="G2193" i="5"/>
  <c r="G170" i="5"/>
  <c r="F2475" i="5"/>
  <c r="H170" i="5"/>
  <c r="G2475" i="5"/>
  <c r="R2475" i="5"/>
  <c r="I2427" i="5"/>
  <c r="F1291" i="5"/>
  <c r="J1291" i="5"/>
  <c r="F2193" i="5"/>
  <c r="R2193" i="5"/>
  <c r="I2193" i="5"/>
  <c r="J2193" i="5"/>
  <c r="R2241" i="5"/>
  <c r="I2241" i="5"/>
  <c r="F2241" i="5"/>
  <c r="H2314" i="5"/>
  <c r="G2306" i="5"/>
  <c r="G522" i="5"/>
  <c r="G386" i="5"/>
  <c r="G2378" i="5"/>
  <c r="G2427" i="5"/>
  <c r="I2475" i="5"/>
  <c r="J1846" i="5"/>
  <c r="F2051" i="5"/>
  <c r="R2051" i="5"/>
  <c r="G1870"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19" i="5"/>
  <c r="H1519" i="5"/>
  <c r="I1415" i="5"/>
  <c r="R1295" i="5"/>
  <c r="I1295" i="5"/>
  <c r="J775" i="5"/>
  <c r="H775" i="5"/>
  <c r="R775" i="5"/>
  <c r="G439" i="5"/>
  <c r="F439" i="5"/>
  <c r="I415" i="5"/>
  <c r="J415" i="5"/>
  <c r="F351" i="5"/>
  <c r="H351" i="5"/>
  <c r="R287" i="5"/>
  <c r="H87" i="5"/>
  <c r="F643" i="5"/>
  <c r="G643" i="5"/>
  <c r="F1794" i="5"/>
  <c r="R1794" i="5"/>
  <c r="J2462" i="5"/>
  <c r="I2462" i="5"/>
  <c r="G2455" i="5"/>
  <c r="G2391" i="5"/>
  <c r="J2303" i="5"/>
  <c r="R2303" i="5"/>
  <c r="G2295" i="5"/>
  <c r="F2263" i="5"/>
  <c r="I2263" i="5"/>
  <c r="J2263" i="5"/>
  <c r="G2215" i="5"/>
  <c r="G2175" i="5"/>
  <c r="F1887" i="5"/>
  <c r="I1887" i="5"/>
  <c r="G1407" i="5"/>
  <c r="G1319" i="5"/>
  <c r="G1287" i="5"/>
  <c r="I1263" i="5"/>
  <c r="F1263" i="5"/>
  <c r="H1263" i="5"/>
  <c r="G1247" i="5"/>
  <c r="G1183" i="5"/>
  <c r="F1175" i="5"/>
  <c r="R1175" i="5"/>
  <c r="J1143" i="5"/>
  <c r="I1143" i="5"/>
  <c r="J1119" i="5"/>
  <c r="H1119" i="5"/>
  <c r="F1119" i="5"/>
  <c r="G943" i="5"/>
  <c r="G927" i="5"/>
  <c r="G687" i="5"/>
  <c r="I671" i="5"/>
  <c r="F671" i="5"/>
  <c r="G623" i="5"/>
  <c r="G591" i="5"/>
  <c r="I391" i="5"/>
  <c r="R391" i="5"/>
  <c r="H391" i="5"/>
  <c r="J391" i="5"/>
  <c r="F295" i="5"/>
  <c r="H263" i="5"/>
  <c r="R263" i="5"/>
  <c r="I175" i="5"/>
  <c r="H175" i="5"/>
  <c r="R175" i="5"/>
  <c r="F175" i="5"/>
  <c r="H111" i="5"/>
  <c r="S2313" i="5"/>
  <c r="S2305" i="5"/>
  <c r="S2297" i="5"/>
  <c r="S2289" i="5"/>
  <c r="S2281" i="5"/>
  <c r="S2241" i="5"/>
  <c r="S2233" i="5"/>
  <c r="S2201" i="5"/>
  <c r="S2169" i="5"/>
  <c r="S2153" i="5"/>
  <c r="S2121" i="5"/>
  <c r="S2113" i="5"/>
  <c r="S2057" i="5"/>
  <c r="S2033" i="5"/>
  <c r="S2025" i="5"/>
  <c r="S2017" i="5"/>
  <c r="S2009" i="5"/>
  <c r="S1993" i="5"/>
  <c r="S1905" i="5"/>
  <c r="S1889" i="5"/>
  <c r="S1865" i="5"/>
  <c r="S1801" i="5"/>
  <c r="S1753" i="5"/>
  <c r="S1729" i="5"/>
  <c r="S1705" i="5"/>
  <c r="S1545" i="5"/>
  <c r="S1425" i="5"/>
  <c r="S1417" i="5"/>
  <c r="S1393" i="5"/>
  <c r="S1257" i="5"/>
  <c r="S1217" i="5"/>
  <c r="S1033" i="5"/>
  <c r="S969" i="5"/>
  <c r="S865" i="5"/>
  <c r="S761" i="5"/>
  <c r="S721" i="5"/>
  <c r="S433" i="5"/>
  <c r="S409" i="5"/>
  <c r="S393" i="5"/>
  <c r="S385" i="5"/>
  <c r="S321" i="5"/>
  <c r="S305" i="5"/>
  <c r="S273" i="5"/>
  <c r="S177" i="5"/>
  <c r="H2421" i="5"/>
  <c r="S2089" i="5"/>
  <c r="S1961" i="5"/>
  <c r="J2023" i="5"/>
  <c r="I2303" i="5"/>
  <c r="I2053" i="5"/>
  <c r="G2182" i="5"/>
  <c r="R2182" i="5"/>
  <c r="H2182" i="5"/>
  <c r="J2182" i="5"/>
  <c r="I2182" i="5"/>
  <c r="I2126" i="5"/>
  <c r="J2126" i="5"/>
  <c r="S1401" i="5"/>
  <c r="R2247" i="5"/>
  <c r="R2314" i="5"/>
  <c r="S1377" i="5"/>
  <c r="S945" i="5"/>
  <c r="G391" i="5"/>
  <c r="R38" i="5"/>
  <c r="F111" i="5"/>
  <c r="I111" i="5"/>
  <c r="J2314" i="5"/>
  <c r="I2247" i="5"/>
  <c r="R295" i="5"/>
  <c r="S905" i="5"/>
  <c r="J2421" i="5"/>
  <c r="R1263" i="5"/>
  <c r="G2303" i="5"/>
  <c r="F391" i="5"/>
  <c r="F735" i="5"/>
  <c r="S1153" i="5"/>
  <c r="S193" i="5"/>
  <c r="G263" i="5"/>
  <c r="R671" i="5"/>
  <c r="R111" i="5"/>
  <c r="S1793" i="5"/>
  <c r="S1161" i="5"/>
  <c r="S1169" i="5"/>
  <c r="S977" i="5"/>
  <c r="R2263" i="5"/>
  <c r="G1119" i="5"/>
  <c r="F2303" i="5"/>
  <c r="F2182" i="5"/>
  <c r="S1281" i="5"/>
  <c r="G846" i="5"/>
  <c r="F846" i="5"/>
  <c r="J1301" i="5"/>
  <c r="G2247" i="5"/>
  <c r="S1649" i="5"/>
  <c r="S1585" i="5"/>
  <c r="G1263" i="5"/>
  <c r="H2303" i="5"/>
  <c r="G1143" i="5"/>
  <c r="S1929" i="5"/>
  <c r="G2103" i="5"/>
  <c r="R66" i="5"/>
  <c r="S1849" i="5"/>
  <c r="I295" i="5"/>
  <c r="H72" i="5"/>
  <c r="S1113" i="5"/>
  <c r="J1263" i="5"/>
  <c r="F2247" i="5"/>
  <c r="S2225" i="5"/>
  <c r="S1985" i="5"/>
  <c r="G1054" i="5"/>
  <c r="I1054" i="5"/>
  <c r="I1369" i="5"/>
  <c r="J1369" i="5"/>
  <c r="J1718" i="5"/>
  <c r="F2421" i="5"/>
  <c r="H295" i="5"/>
  <c r="G671" i="5"/>
  <c r="F263" i="5"/>
  <c r="G295" i="5"/>
  <c r="H671" i="5"/>
  <c r="H2263" i="5"/>
  <c r="G1391" i="5"/>
  <c r="J1217" i="5"/>
  <c r="F1217" i="5"/>
  <c r="F2238" i="5"/>
  <c r="I2238" i="5"/>
  <c r="G1513" i="5"/>
  <c r="I1513" i="5"/>
  <c r="G2278" i="5"/>
  <c r="R2246" i="5"/>
  <c r="F2246" i="5"/>
  <c r="G2166" i="5"/>
  <c r="G2102" i="5"/>
  <c r="H1126" i="5"/>
  <c r="R1121" i="5"/>
  <c r="H113" i="5"/>
  <c r="I1121" i="5"/>
  <c r="G2379" i="5"/>
  <c r="R1665" i="5"/>
  <c r="H1665" i="5"/>
  <c r="F1875" i="5"/>
  <c r="R1875" i="5"/>
  <c r="R113" i="5"/>
  <c r="I1915" i="5"/>
  <c r="H1915" i="5"/>
  <c r="I1771" i="5"/>
  <c r="R1856" i="5"/>
  <c r="F1856" i="5"/>
  <c r="G1350" i="5"/>
  <c r="G1270" i="5"/>
  <c r="S2304" i="5"/>
  <c r="J2241" i="5"/>
  <c r="H2241" i="5"/>
  <c r="I2432" i="5"/>
  <c r="G2440" i="5"/>
  <c r="G1443" i="5"/>
  <c r="G1744" i="5"/>
  <c r="H1338" i="5"/>
  <c r="R1986" i="5"/>
  <c r="G1986" i="5"/>
  <c r="G131" i="5"/>
  <c r="G1363" i="5"/>
  <c r="J1394" i="5"/>
  <c r="J1759" i="5"/>
  <c r="G963" i="5"/>
  <c r="J1251" i="5"/>
  <c r="I2288" i="5"/>
  <c r="H1738" i="5"/>
  <c r="J907" i="5"/>
  <c r="J659" i="5"/>
  <c r="H826" i="5"/>
  <c r="R2106" i="5"/>
  <c r="J2288" i="5"/>
  <c r="G210" i="5"/>
  <c r="I2404" i="5"/>
  <c r="G2404" i="5"/>
  <c r="H2404" i="5"/>
  <c r="F2404" i="5"/>
  <c r="J2404" i="5"/>
  <c r="R2404" i="5"/>
  <c r="I2204" i="5"/>
  <c r="G2204" i="5"/>
  <c r="R2204" i="5"/>
  <c r="J2204" i="5"/>
  <c r="H2204" i="5"/>
  <c r="F2204" i="5"/>
  <c r="G1668" i="5"/>
  <c r="I1668" i="5"/>
  <c r="H1668" i="5"/>
  <c r="F1668" i="5"/>
  <c r="I1660" i="5"/>
  <c r="F1660" i="5"/>
  <c r="J1660" i="5"/>
  <c r="R1660" i="5"/>
  <c r="H1660" i="5"/>
  <c r="G1660" i="5"/>
  <c r="F1338" i="5"/>
  <c r="H1986" i="5"/>
  <c r="R210" i="5"/>
  <c r="G1738" i="5"/>
  <c r="J1770" i="5"/>
  <c r="R1770" i="5"/>
  <c r="G1251" i="5"/>
  <c r="J963" i="5"/>
  <c r="H2288" i="5"/>
  <c r="J1986" i="5"/>
  <c r="F131" i="5"/>
  <c r="G1531" i="5"/>
  <c r="G1951" i="5"/>
  <c r="H963" i="5"/>
  <c r="F2288" i="5"/>
  <c r="I1338" i="5"/>
  <c r="H587" i="5"/>
  <c r="H1229" i="5"/>
  <c r="R1454" i="5"/>
  <c r="R1177" i="5"/>
  <c r="I924" i="5"/>
  <c r="I473" i="5"/>
  <c r="I592" i="5"/>
  <c r="H1490" i="5"/>
  <c r="R1232" i="5"/>
  <c r="H1614" i="5"/>
  <c r="G1614" i="5"/>
  <c r="I1229" i="5"/>
  <c r="F1534" i="5"/>
  <c r="R761" i="5"/>
  <c r="F761" i="5"/>
  <c r="H761" i="5"/>
  <c r="G761" i="5"/>
  <c r="J761" i="5"/>
  <c r="J1177" i="5"/>
  <c r="I1177" i="5"/>
  <c r="G1040" i="5"/>
  <c r="F1229" i="5"/>
  <c r="G1534" i="5"/>
  <c r="G1396" i="5"/>
  <c r="G1229" i="5"/>
  <c r="G1177" i="5"/>
  <c r="G592" i="5"/>
  <c r="R1490" i="5"/>
  <c r="G1454" i="5"/>
  <c r="H316" i="5"/>
  <c r="F924" i="5"/>
  <c r="G473" i="5"/>
  <c r="F2356" i="5"/>
  <c r="I316" i="5"/>
  <c r="I1614" i="5"/>
  <c r="F316" i="5"/>
  <c r="F1177" i="5"/>
  <c r="G2460" i="5"/>
  <c r="G2444" i="5"/>
  <c r="G2284" i="5"/>
  <c r="G2268" i="5"/>
  <c r="G2260" i="5"/>
  <c r="H2252" i="5"/>
  <c r="J2252" i="5"/>
  <c r="F2252" i="5"/>
  <c r="R2252" i="5"/>
  <c r="G2156" i="5"/>
  <c r="R2148" i="5"/>
  <c r="F2148" i="5"/>
  <c r="H2148" i="5"/>
  <c r="J2148" i="5"/>
  <c r="I2148" i="5"/>
  <c r="R2108" i="5"/>
  <c r="I2108" i="5"/>
  <c r="H2108" i="5"/>
  <c r="F2108" i="5"/>
  <c r="J2100" i="5"/>
  <c r="F2100" i="5"/>
  <c r="H2100" i="5"/>
  <c r="G2060" i="5"/>
  <c r="G1972" i="5"/>
  <c r="G1908" i="5"/>
  <c r="G1828" i="5"/>
  <c r="G1812" i="5"/>
  <c r="G1804" i="5"/>
  <c r="G1772" i="5"/>
  <c r="G1748" i="5"/>
  <c r="G1724" i="5"/>
  <c r="G1708" i="5"/>
  <c r="F1316" i="5"/>
  <c r="H1316" i="5"/>
  <c r="J1316" i="5"/>
  <c r="G1300" i="5"/>
  <c r="G1180" i="5"/>
  <c r="R1753" i="5"/>
  <c r="J1753" i="5"/>
  <c r="I1753" i="5"/>
  <c r="J1534" i="5"/>
  <c r="R924" i="5"/>
  <c r="H2292" i="5"/>
  <c r="F473" i="5"/>
  <c r="J1950" i="5"/>
  <c r="J996" i="5"/>
  <c r="J1454" i="5"/>
  <c r="R316" i="5"/>
  <c r="R1614" i="5"/>
  <c r="I1534" i="5"/>
  <c r="J924" i="5"/>
  <c r="H473" i="5"/>
  <c r="F1454" i="5"/>
  <c r="R996" i="5"/>
  <c r="F1614" i="5"/>
  <c r="J1229" i="5"/>
  <c r="H1454" i="5"/>
  <c r="J2356" i="5"/>
  <c r="J1490" i="5"/>
  <c r="G316" i="5"/>
  <c r="G2076" i="5"/>
  <c r="G188" i="5"/>
  <c r="G996" i="5"/>
  <c r="G1076" i="5"/>
  <c r="G644" i="5"/>
  <c r="G500" i="5"/>
  <c r="G828" i="5"/>
  <c r="G636" i="5"/>
  <c r="G964" i="5"/>
  <c r="G524" i="5"/>
  <c r="D6" i="6"/>
  <c r="D5" i="6"/>
  <c r="G2328" i="5"/>
  <c r="R2328" i="5"/>
  <c r="R162" i="5"/>
  <c r="I162" i="5"/>
  <c r="G746" i="5"/>
  <c r="I1890" i="5"/>
  <c r="F1890" i="5"/>
  <c r="I1123" i="5"/>
  <c r="I1267" i="5"/>
  <c r="H1267" i="5"/>
  <c r="F1347" i="5"/>
  <c r="R1347" i="5"/>
  <c r="J1146" i="5"/>
  <c r="H1146" i="5"/>
  <c r="F1146" i="5"/>
  <c r="H1274" i="5"/>
  <c r="F1274" i="5"/>
  <c r="G1274" i="5"/>
  <c r="R1274" i="5"/>
  <c r="J1274" i="5"/>
  <c r="I2018" i="5"/>
  <c r="G2018" i="5"/>
  <c r="J2018" i="5"/>
  <c r="R1991" i="5"/>
  <c r="G1991" i="5"/>
  <c r="J1991" i="5"/>
  <c r="F1991" i="5"/>
  <c r="F2055" i="5"/>
  <c r="I2055" i="5"/>
  <c r="H2055" i="5"/>
  <c r="H2471" i="5"/>
  <c r="G2471" i="5"/>
  <c r="J2471" i="5"/>
  <c r="I2471" i="5"/>
  <c r="G554" i="5"/>
  <c r="R554" i="5"/>
  <c r="J610" i="5"/>
  <c r="F610" i="5"/>
  <c r="I770" i="5"/>
  <c r="G770" i="5"/>
  <c r="F1879" i="5"/>
  <c r="I1879" i="5"/>
  <c r="G1879" i="5"/>
  <c r="H1879" i="5"/>
  <c r="J1879" i="5"/>
  <c r="H1943" i="5"/>
  <c r="I1943" i="5"/>
  <c r="I554" i="5"/>
  <c r="H610" i="5"/>
  <c r="R1819" i="5"/>
  <c r="H507" i="5"/>
  <c r="R698" i="5"/>
  <c r="H1991" i="5"/>
  <c r="R1495" i="5"/>
  <c r="H2226" i="5"/>
  <c r="I371" i="5"/>
  <c r="F371" i="5"/>
  <c r="G371" i="5"/>
  <c r="G579" i="5"/>
  <c r="I579" i="5"/>
  <c r="R579" i="5"/>
  <c r="H723" i="5"/>
  <c r="I723" i="5"/>
  <c r="J891" i="5"/>
  <c r="I1011" i="5"/>
  <c r="R13" i="5"/>
  <c r="I1074" i="5"/>
  <c r="H1074" i="5"/>
  <c r="J1074" i="5"/>
  <c r="F1074" i="5"/>
  <c r="G1074" i="5"/>
  <c r="I1930" i="5"/>
  <c r="G1930" i="5"/>
  <c r="R1930" i="5"/>
  <c r="G2370" i="5"/>
  <c r="J2370" i="5"/>
  <c r="R2370" i="5"/>
  <c r="F2370" i="5"/>
  <c r="J2418" i="5"/>
  <c r="I2418" i="5"/>
  <c r="H2418" i="5"/>
  <c r="F2418" i="5"/>
  <c r="R2418" i="5"/>
  <c r="J1919" i="5"/>
  <c r="F1919" i="5"/>
  <c r="R1919" i="5"/>
  <c r="I1919" i="5"/>
  <c r="I2399" i="5"/>
  <c r="J2399" i="5"/>
  <c r="F2399" i="5"/>
  <c r="H2399" i="5"/>
  <c r="G2399" i="5"/>
  <c r="F2328" i="5"/>
  <c r="F554" i="5"/>
  <c r="H162" i="5"/>
  <c r="R1890" i="5"/>
  <c r="G610" i="5"/>
  <c r="G1819" i="5"/>
  <c r="I507" i="5"/>
  <c r="J1786" i="5"/>
  <c r="R1879" i="5"/>
  <c r="I1991" i="5"/>
  <c r="H827" i="5"/>
  <c r="F899" i="5"/>
  <c r="J899" i="5"/>
  <c r="I923" i="5"/>
  <c r="H955" i="5"/>
  <c r="R955" i="5"/>
  <c r="H2363" i="5"/>
  <c r="G786" i="5"/>
  <c r="F786" i="5"/>
  <c r="R786" i="5"/>
  <c r="G1066" i="5"/>
  <c r="R1066" i="5"/>
  <c r="F1066" i="5"/>
  <c r="J1850" i="5"/>
  <c r="G1850" i="5"/>
  <c r="F1850" i="5"/>
  <c r="J1727" i="5"/>
  <c r="G1727" i="5"/>
  <c r="I1727" i="5"/>
  <c r="I2407" i="5"/>
  <c r="F2407" i="5"/>
  <c r="J2407" i="5"/>
  <c r="H2328" i="5"/>
  <c r="F963" i="5"/>
  <c r="J2328" i="5"/>
  <c r="J554" i="5"/>
  <c r="G2055" i="5"/>
  <c r="I1146" i="5"/>
  <c r="F2210" i="5"/>
  <c r="R2210" i="5"/>
  <c r="I539" i="5"/>
  <c r="J2227" i="5"/>
  <c r="H2227" i="5"/>
  <c r="G2227" i="5"/>
  <c r="I2227" i="5"/>
  <c r="J2307" i="5"/>
  <c r="H722" i="5"/>
  <c r="R722" i="5"/>
  <c r="J722" i="5"/>
  <c r="F722" i="5"/>
  <c r="I722" i="5"/>
  <c r="I794" i="5"/>
  <c r="R794" i="5"/>
  <c r="I930" i="5"/>
  <c r="R930" i="5"/>
  <c r="H930" i="5"/>
  <c r="J930" i="5"/>
  <c r="G1826" i="5"/>
  <c r="J1826" i="5"/>
  <c r="H1826" i="5"/>
  <c r="I1826" i="5"/>
  <c r="F1826" i="5"/>
  <c r="G1831" i="5"/>
  <c r="J1831" i="5"/>
  <c r="R1831" i="5"/>
  <c r="I1831" i="5"/>
  <c r="H2319" i="5"/>
  <c r="G2319" i="5"/>
  <c r="F2319" i="5"/>
  <c r="I2319" i="5"/>
  <c r="H2351" i="5"/>
  <c r="R2351" i="5"/>
  <c r="G2351" i="5"/>
  <c r="G1962" i="5"/>
  <c r="I1962" i="5"/>
  <c r="F507" i="5"/>
  <c r="G507" i="5"/>
  <c r="R507" i="5"/>
  <c r="I1707" i="5"/>
  <c r="I1819" i="5"/>
  <c r="J1819" i="5"/>
  <c r="F1819" i="5"/>
  <c r="G698" i="5"/>
  <c r="H698" i="5"/>
  <c r="J698" i="5"/>
  <c r="F698" i="5"/>
  <c r="F818" i="5"/>
  <c r="J818" i="5"/>
  <c r="G818" i="5"/>
  <c r="I882" i="5"/>
  <c r="R882" i="5"/>
  <c r="H882" i="5"/>
  <c r="I1618" i="5"/>
  <c r="H1618" i="5"/>
  <c r="G1618" i="5"/>
  <c r="F1618" i="5"/>
  <c r="R1618" i="5"/>
  <c r="H1746" i="5"/>
  <c r="F1746" i="5"/>
  <c r="J1746" i="5"/>
  <c r="R1746" i="5"/>
  <c r="I1786" i="5"/>
  <c r="R1786" i="5"/>
  <c r="G1786" i="5"/>
  <c r="J2226" i="5"/>
  <c r="F2226" i="5"/>
  <c r="I2226" i="5"/>
  <c r="F1495" i="5"/>
  <c r="I1495" i="5"/>
  <c r="G1495" i="5"/>
  <c r="J1495" i="5"/>
  <c r="H1543" i="5"/>
  <c r="R1543" i="5"/>
  <c r="F1543" i="5"/>
  <c r="I1543" i="5"/>
  <c r="H2151" i="5"/>
  <c r="J2151" i="5"/>
  <c r="G2151" i="5"/>
  <c r="I2151" i="5"/>
  <c r="H1962" i="5"/>
  <c r="G1707" i="5"/>
  <c r="R1943" i="5"/>
  <c r="H818" i="5"/>
  <c r="I698" i="5"/>
  <c r="I1587" i="5"/>
  <c r="G1266" i="5"/>
  <c r="G2415" i="5"/>
  <c r="H2415" i="5"/>
  <c r="I2415" i="5"/>
  <c r="I191" i="5"/>
  <c r="G191" i="5"/>
  <c r="R191" i="5"/>
  <c r="H191" i="5"/>
  <c r="I1039" i="5"/>
  <c r="F1039" i="5"/>
  <c r="R1039" i="5"/>
  <c r="J1039" i="5"/>
  <c r="R1431" i="5"/>
  <c r="F1431" i="5"/>
  <c r="I1431" i="5"/>
  <c r="G1431" i="5"/>
  <c r="G1503" i="5"/>
  <c r="F1503" i="5"/>
  <c r="I1503" i="5"/>
  <c r="J1503" i="5"/>
  <c r="G1607" i="5"/>
  <c r="H1607" i="5"/>
  <c r="R1607" i="5"/>
  <c r="I1703" i="5"/>
  <c r="H1703" i="5"/>
  <c r="G1807" i="5"/>
  <c r="J1807" i="5"/>
  <c r="I1807" i="5"/>
  <c r="R1807" i="5"/>
  <c r="I2087" i="5"/>
  <c r="G2087" i="5"/>
  <c r="F2087" i="5"/>
  <c r="I963" i="5"/>
  <c r="R770" i="5"/>
  <c r="R1962" i="5"/>
  <c r="F746" i="5"/>
  <c r="F1267" i="5"/>
  <c r="J1123" i="5"/>
  <c r="R1091" i="5"/>
  <c r="R1707" i="5"/>
  <c r="F882" i="5"/>
  <c r="F1943" i="5"/>
  <c r="J1543" i="5"/>
  <c r="R2151" i="5"/>
  <c r="G1146" i="5"/>
  <c r="I1266" i="5"/>
  <c r="F1786" i="5"/>
  <c r="R2226" i="5"/>
  <c r="G1722" i="5"/>
  <c r="H1722" i="5"/>
  <c r="G1890" i="5"/>
  <c r="G123" i="5"/>
  <c r="G1163" i="5"/>
  <c r="R1163" i="5"/>
  <c r="G1267" i="5"/>
  <c r="I1307" i="5"/>
  <c r="F1307" i="5"/>
  <c r="G1347" i="5"/>
  <c r="J1491" i="5"/>
  <c r="H1202" i="5"/>
  <c r="R1202" i="5"/>
  <c r="G1202" i="5"/>
  <c r="F1226" i="5"/>
  <c r="G1226" i="5"/>
  <c r="R1226" i="5"/>
  <c r="J1226" i="5"/>
  <c r="J1386" i="5"/>
  <c r="H1386" i="5"/>
  <c r="I1386" i="5"/>
  <c r="F1386" i="5"/>
  <c r="H2058" i="5"/>
  <c r="G2058" i="5"/>
  <c r="J2058" i="5"/>
  <c r="G2442" i="5"/>
  <c r="I2442" i="5"/>
  <c r="J2442" i="5"/>
  <c r="H2474" i="5"/>
  <c r="I2474" i="5"/>
  <c r="F2474" i="5"/>
  <c r="R2474" i="5"/>
  <c r="I223" i="5"/>
  <c r="R223" i="5"/>
  <c r="F223" i="5"/>
  <c r="F759" i="5"/>
  <c r="J759" i="5"/>
  <c r="G759" i="5"/>
  <c r="R759" i="5"/>
  <c r="H759" i="5"/>
  <c r="G895" i="5"/>
  <c r="J895" i="5"/>
  <c r="I895" i="5"/>
  <c r="H895" i="5"/>
  <c r="G1111" i="5"/>
  <c r="F1111" i="5"/>
  <c r="J1111" i="5"/>
  <c r="H1111" i="5"/>
  <c r="R1111" i="5"/>
  <c r="R1199" i="5"/>
  <c r="J1199" i="5"/>
  <c r="I1199" i="5"/>
  <c r="H1199" i="5"/>
  <c r="R1775" i="5"/>
  <c r="J1775" i="5"/>
  <c r="G1775" i="5"/>
  <c r="H1775" i="5"/>
  <c r="R2146" i="5"/>
  <c r="J1059" i="5"/>
  <c r="I91" i="5"/>
  <c r="I1523" i="5"/>
  <c r="R619" i="5"/>
  <c r="R2339" i="5"/>
  <c r="R531" i="5"/>
  <c r="H339" i="5"/>
  <c r="H1194" i="5"/>
  <c r="G1194" i="5"/>
  <c r="G179" i="5"/>
  <c r="F1258" i="5"/>
  <c r="R1314" i="5"/>
  <c r="G690" i="5"/>
  <c r="I1250" i="5"/>
  <c r="G115" i="5"/>
  <c r="G578" i="5"/>
  <c r="R1218" i="5"/>
  <c r="F1218" i="5"/>
  <c r="R1194" i="5"/>
  <c r="J1778" i="5"/>
  <c r="J1842" i="5"/>
  <c r="I1959" i="5"/>
  <c r="R1959" i="5"/>
  <c r="H1959" i="5"/>
  <c r="G2143" i="5"/>
  <c r="G674" i="5"/>
  <c r="J674" i="5"/>
  <c r="H1359" i="5"/>
  <c r="F1359" i="5"/>
  <c r="H1298" i="5"/>
  <c r="J1298" i="5"/>
  <c r="F1298" i="5"/>
  <c r="J578" i="5"/>
  <c r="R1242" i="5"/>
  <c r="H1242" i="5"/>
  <c r="J2450" i="5"/>
  <c r="I2450" i="5"/>
  <c r="G1369" i="5"/>
  <c r="H1369" i="5"/>
  <c r="I500" i="5"/>
  <c r="R2230" i="5"/>
  <c r="I2230" i="5"/>
  <c r="H2230" i="5"/>
  <c r="J2230" i="5"/>
  <c r="J2186" i="5"/>
  <c r="H2186" i="5"/>
  <c r="J1739" i="5"/>
  <c r="I1739" i="5"/>
  <c r="F1739" i="5"/>
  <c r="F2230" i="5"/>
  <c r="G2160" i="5"/>
  <c r="J2160" i="5"/>
  <c r="F2160" i="5"/>
  <c r="G1174" i="5"/>
  <c r="R1174" i="5"/>
  <c r="G1629" i="5"/>
  <c r="G1605" i="5"/>
  <c r="G1965" i="5"/>
  <c r="G2396" i="5"/>
  <c r="I2345" i="5"/>
  <c r="H2345" i="5"/>
  <c r="J2345" i="5"/>
  <c r="R1601" i="5"/>
  <c r="H1601" i="5"/>
  <c r="I1601" i="5"/>
  <c r="J1601" i="5"/>
  <c r="F1601" i="5"/>
  <c r="I1940" i="5"/>
  <c r="I2314" i="5"/>
  <c r="G2240" i="5"/>
  <c r="I2466" i="5"/>
  <c r="J2466" i="5"/>
  <c r="G2466" i="5"/>
  <c r="R2466" i="5"/>
  <c r="G2314" i="5"/>
  <c r="H2437" i="5"/>
  <c r="R2437" i="5"/>
  <c r="G2437" i="5"/>
  <c r="I2437" i="5"/>
  <c r="F2437" i="5"/>
  <c r="J2437" i="5"/>
  <c r="G504" i="5"/>
  <c r="R504" i="5"/>
  <c r="J504" i="5"/>
  <c r="H504" i="5"/>
  <c r="I504" i="5"/>
  <c r="F504" i="5"/>
  <c r="F648" i="5"/>
  <c r="R648" i="5"/>
  <c r="I648" i="5"/>
  <c r="H648" i="5"/>
  <c r="J648" i="5"/>
  <c r="F1144" i="5"/>
  <c r="R1144" i="5"/>
  <c r="I1144" i="5"/>
  <c r="H1144" i="5"/>
  <c r="F1272" i="5"/>
  <c r="H1272" i="5"/>
  <c r="I1272" i="5"/>
  <c r="I1768" i="5"/>
  <c r="J1768" i="5"/>
  <c r="R1768" i="5"/>
  <c r="F1768" i="5"/>
  <c r="H1768" i="5"/>
  <c r="I2040" i="5"/>
  <c r="R752" i="5"/>
  <c r="I752" i="5"/>
  <c r="J752" i="5"/>
  <c r="H752" i="5"/>
  <c r="F752" i="5"/>
  <c r="G752" i="5"/>
  <c r="R1496" i="5"/>
  <c r="H1496" i="5"/>
  <c r="F1496" i="5"/>
  <c r="I1496" i="5"/>
  <c r="G1496" i="5"/>
  <c r="J1496" i="5"/>
  <c r="J1896" i="5"/>
  <c r="F1896" i="5"/>
  <c r="I1896" i="5"/>
  <c r="R1896" i="5"/>
  <c r="H1896" i="5"/>
  <c r="G1896" i="5"/>
  <c r="R216" i="5"/>
  <c r="I216" i="5"/>
  <c r="H216" i="5"/>
  <c r="F216" i="5"/>
  <c r="G680" i="5"/>
  <c r="F680" i="5"/>
  <c r="J680" i="5"/>
  <c r="R680" i="5"/>
  <c r="H680" i="5"/>
  <c r="I680" i="5"/>
  <c r="F1072" i="5"/>
  <c r="I1072" i="5"/>
  <c r="J1072" i="5"/>
  <c r="R1072" i="5"/>
  <c r="H1072" i="5"/>
  <c r="R1152" i="5"/>
  <c r="F1152" i="5"/>
  <c r="I1152" i="5"/>
  <c r="F1416" i="5"/>
  <c r="J1416" i="5"/>
  <c r="R1416" i="5"/>
  <c r="H1416" i="5"/>
  <c r="I1416" i="5"/>
  <c r="J2064" i="5"/>
  <c r="I2064" i="5"/>
  <c r="R2064" i="5"/>
  <c r="F2064" i="5"/>
  <c r="H2064" i="5"/>
  <c r="R2144" i="5"/>
  <c r="J2144" i="5"/>
  <c r="F2144" i="5"/>
  <c r="J816" i="5"/>
  <c r="F816" i="5"/>
  <c r="H1616" i="5"/>
  <c r="I1616" i="5"/>
  <c r="J1808" i="5"/>
  <c r="I1808" i="5"/>
  <c r="R1808" i="5"/>
  <c r="F1808" i="5"/>
  <c r="H1808" i="5"/>
  <c r="G1920" i="5"/>
  <c r="J1920" i="5"/>
  <c r="F1920" i="5"/>
  <c r="R816" i="5"/>
  <c r="H1152" i="5"/>
  <c r="J1616" i="5"/>
  <c r="F288" i="5"/>
  <c r="H288" i="5"/>
  <c r="I288" i="5"/>
  <c r="R288" i="5"/>
  <c r="H1008" i="5"/>
  <c r="I1008" i="5"/>
  <c r="R1008" i="5"/>
  <c r="J1008" i="5"/>
  <c r="F1008" i="5"/>
  <c r="I1088" i="5"/>
  <c r="J1088" i="5"/>
  <c r="F1088" i="5"/>
  <c r="R1088" i="5"/>
  <c r="H1088" i="5"/>
  <c r="R1216" i="5"/>
  <c r="F1216" i="5"/>
  <c r="H1216" i="5"/>
  <c r="J1216" i="5"/>
  <c r="G1216" i="5"/>
  <c r="I1216" i="5"/>
  <c r="H1448" i="5"/>
  <c r="F1448" i="5"/>
  <c r="R1448" i="5"/>
  <c r="I1448" i="5"/>
  <c r="G1448" i="5"/>
  <c r="J2080" i="5"/>
  <c r="H2080" i="5"/>
  <c r="I2080" i="5"/>
  <c r="F2080" i="5"/>
  <c r="R2080" i="5"/>
  <c r="F2152" i="5"/>
  <c r="J2152" i="5"/>
  <c r="H2152" i="5"/>
  <c r="I2152" i="5"/>
  <c r="R2152" i="5"/>
  <c r="R25" i="5"/>
  <c r="F712" i="5"/>
  <c r="R712" i="5"/>
  <c r="J712" i="5"/>
  <c r="H712" i="5"/>
  <c r="I712" i="5"/>
  <c r="I856" i="5"/>
  <c r="H856" i="5"/>
  <c r="F856" i="5"/>
  <c r="J856" i="5"/>
  <c r="J1368" i="5"/>
  <c r="H1368" i="5"/>
  <c r="F1368" i="5"/>
  <c r="R1368" i="5"/>
  <c r="I1368" i="5"/>
  <c r="G1816" i="5"/>
  <c r="I1816" i="5"/>
  <c r="H1816" i="5"/>
  <c r="J1816" i="5"/>
  <c r="F1816" i="5"/>
  <c r="R1816" i="5"/>
  <c r="I1976" i="5"/>
  <c r="G1976" i="5"/>
  <c r="H2144" i="5"/>
  <c r="G320" i="5"/>
  <c r="F320" i="5"/>
  <c r="I320" i="5"/>
  <c r="H320" i="5"/>
  <c r="R320" i="5"/>
  <c r="G1136" i="5"/>
  <c r="J1136" i="5"/>
  <c r="R1136" i="5"/>
  <c r="I1136" i="5"/>
  <c r="F1136" i="5"/>
  <c r="H1136" i="5"/>
  <c r="G1248" i="5"/>
  <c r="R1248" i="5"/>
  <c r="I1248" i="5"/>
  <c r="F1248" i="5"/>
  <c r="H1248" i="5"/>
  <c r="J1248" i="5"/>
  <c r="H2184" i="5"/>
  <c r="I2184" i="5"/>
  <c r="F2184" i="5"/>
  <c r="R2184" i="5"/>
  <c r="J2184" i="5"/>
  <c r="F2314" i="5"/>
  <c r="G816" i="5"/>
  <c r="G1712" i="5"/>
  <c r="H1712" i="5"/>
  <c r="J1712" i="5"/>
  <c r="I1712" i="5"/>
  <c r="R1712" i="5"/>
  <c r="F1712" i="5"/>
  <c r="R1864" i="5"/>
  <c r="I1864" i="5"/>
  <c r="F1864" i="5"/>
  <c r="J1864" i="5"/>
  <c r="H1864" i="5"/>
  <c r="I2096" i="5"/>
  <c r="H2096" i="5"/>
  <c r="R2096" i="5"/>
  <c r="J2096" i="5"/>
  <c r="F2096" i="5"/>
  <c r="I1938" i="5"/>
  <c r="R1938" i="5"/>
  <c r="H1938" i="5"/>
  <c r="F1938" i="5"/>
  <c r="G1938" i="5"/>
  <c r="J1938" i="5"/>
  <c r="F112" i="5"/>
  <c r="G112" i="5"/>
  <c r="I112" i="5"/>
  <c r="H112" i="5"/>
  <c r="R112" i="5"/>
  <c r="H272" i="5"/>
  <c r="I272" i="5"/>
  <c r="R272" i="5"/>
  <c r="F272" i="5"/>
  <c r="J272" i="5"/>
  <c r="H304" i="5"/>
  <c r="R304" i="5"/>
  <c r="I304" i="5"/>
  <c r="F304" i="5"/>
  <c r="I496" i="5"/>
  <c r="R496" i="5"/>
  <c r="J496" i="5"/>
  <c r="F496" i="5"/>
  <c r="H496" i="5"/>
  <c r="I560" i="5"/>
  <c r="J560" i="5"/>
  <c r="R560" i="5"/>
  <c r="G560" i="5"/>
  <c r="H560" i="5"/>
  <c r="F560" i="5"/>
  <c r="F616" i="5"/>
  <c r="I616" i="5"/>
  <c r="J616" i="5"/>
  <c r="H616" i="5"/>
  <c r="R616" i="5"/>
  <c r="J872" i="5"/>
  <c r="R872" i="5"/>
  <c r="F872" i="5"/>
  <c r="I872" i="5"/>
  <c r="H872" i="5"/>
  <c r="R952" i="5"/>
  <c r="J952" i="5"/>
  <c r="H952" i="5"/>
  <c r="I952" i="5"/>
  <c r="F952" i="5"/>
  <c r="J1016" i="5"/>
  <c r="R1016" i="5"/>
  <c r="H1016" i="5"/>
  <c r="F1016" i="5"/>
  <c r="I1016" i="5"/>
  <c r="J1104" i="5"/>
  <c r="R1104" i="5"/>
  <c r="H1104" i="5"/>
  <c r="G1104" i="5"/>
  <c r="I1104" i="5"/>
  <c r="F1104" i="5"/>
  <c r="J1192" i="5"/>
  <c r="R1192" i="5"/>
  <c r="F1192" i="5"/>
  <c r="H1192" i="5"/>
  <c r="I1192" i="5"/>
  <c r="G1344" i="5"/>
  <c r="F1344" i="5"/>
  <c r="R1344" i="5"/>
  <c r="I1344" i="5"/>
  <c r="H1344" i="5"/>
  <c r="J1344" i="5"/>
  <c r="H1536" i="5"/>
  <c r="F1536" i="5"/>
  <c r="R1536" i="5"/>
  <c r="I1536" i="5"/>
  <c r="J1536" i="5"/>
  <c r="I1952" i="5"/>
  <c r="H1952" i="5"/>
  <c r="J1952" i="5"/>
  <c r="R1952" i="5"/>
  <c r="F1952" i="5"/>
  <c r="H1992" i="5"/>
  <c r="R1992" i="5"/>
  <c r="F1992" i="5"/>
  <c r="J1992" i="5"/>
  <c r="G1992" i="5"/>
  <c r="I1992" i="5"/>
  <c r="R2112" i="5"/>
  <c r="J2112" i="5"/>
  <c r="F2112" i="5"/>
  <c r="I2112" i="5"/>
  <c r="H2112" i="5"/>
  <c r="F2128" i="5"/>
  <c r="J2128" i="5"/>
  <c r="I2128" i="5"/>
  <c r="H2128" i="5"/>
  <c r="R2128" i="5"/>
  <c r="F2200" i="5"/>
  <c r="H2200" i="5"/>
  <c r="J2200" i="5"/>
  <c r="R2200" i="5"/>
  <c r="I2200" i="5"/>
  <c r="H2224" i="5"/>
  <c r="I2224" i="5"/>
  <c r="F2224" i="5"/>
  <c r="R2224" i="5"/>
  <c r="J2224" i="5"/>
  <c r="I2264" i="5"/>
  <c r="J2264" i="5"/>
  <c r="H2264" i="5"/>
  <c r="R2264" i="5"/>
  <c r="F2264" i="5"/>
  <c r="J386" i="5"/>
  <c r="F386" i="5"/>
  <c r="H386" i="5"/>
  <c r="R386" i="5"/>
  <c r="I386" i="5"/>
  <c r="R2306" i="5"/>
  <c r="J2306" i="5"/>
  <c r="I2306" i="5"/>
  <c r="F2306" i="5"/>
  <c r="H2306" i="5"/>
  <c r="H1874" i="5"/>
  <c r="R1874" i="5"/>
  <c r="I1874" i="5"/>
  <c r="G1874" i="5"/>
  <c r="F1874" i="5"/>
  <c r="J1874" i="5"/>
  <c r="I88" i="5"/>
  <c r="H88" i="5"/>
  <c r="F88" i="5"/>
  <c r="R88" i="5"/>
  <c r="I144" i="5"/>
  <c r="R144" i="5"/>
  <c r="H144" i="5"/>
  <c r="F144" i="5"/>
  <c r="F168" i="5"/>
  <c r="H168" i="5"/>
  <c r="I168" i="5"/>
  <c r="R168" i="5"/>
  <c r="H208" i="5"/>
  <c r="I208" i="5"/>
  <c r="F208" i="5"/>
  <c r="R208" i="5"/>
  <c r="F248" i="5"/>
  <c r="H248" i="5"/>
  <c r="R248" i="5"/>
  <c r="I248" i="5"/>
  <c r="G248" i="5"/>
  <c r="H344" i="5"/>
  <c r="F344" i="5"/>
  <c r="R344" i="5"/>
  <c r="I344" i="5"/>
  <c r="H376" i="5"/>
  <c r="J376" i="5"/>
  <c r="I376" i="5"/>
  <c r="F376" i="5"/>
  <c r="G376" i="5"/>
  <c r="R376" i="5"/>
  <c r="I416" i="5"/>
  <c r="R416" i="5"/>
  <c r="J416" i="5"/>
  <c r="F416" i="5"/>
  <c r="H416" i="5"/>
  <c r="J448" i="5"/>
  <c r="G448" i="5"/>
  <c r="R448" i="5"/>
  <c r="F448" i="5"/>
  <c r="H448" i="5"/>
  <c r="I448" i="5"/>
  <c r="F472" i="5"/>
  <c r="R472" i="5"/>
  <c r="H472" i="5"/>
  <c r="I472" i="5"/>
  <c r="J472" i="5"/>
  <c r="I536" i="5"/>
  <c r="H536" i="5"/>
  <c r="J536" i="5"/>
  <c r="R536" i="5"/>
  <c r="F536" i="5"/>
  <c r="I656" i="5"/>
  <c r="J656" i="5"/>
  <c r="R656" i="5"/>
  <c r="F656" i="5"/>
  <c r="H656" i="5"/>
  <c r="R696" i="5"/>
  <c r="J696" i="5"/>
  <c r="F696" i="5"/>
  <c r="H696" i="5"/>
  <c r="I696" i="5"/>
  <c r="R728" i="5"/>
  <c r="F728" i="5"/>
  <c r="J728" i="5"/>
  <c r="H728" i="5"/>
  <c r="G728" i="5"/>
  <c r="I728" i="5"/>
  <c r="H776" i="5"/>
  <c r="F776" i="5"/>
  <c r="I776" i="5"/>
  <c r="R776" i="5"/>
  <c r="J776" i="5"/>
  <c r="J824" i="5"/>
  <c r="H824" i="5"/>
  <c r="I824" i="5"/>
  <c r="F824" i="5"/>
  <c r="R824" i="5"/>
  <c r="R848" i="5"/>
  <c r="H848" i="5"/>
  <c r="J848" i="5"/>
  <c r="I848" i="5"/>
  <c r="F848" i="5"/>
  <c r="F904" i="5"/>
  <c r="I904" i="5"/>
  <c r="J904" i="5"/>
  <c r="G904" i="5"/>
  <c r="R904" i="5"/>
  <c r="H904" i="5"/>
  <c r="R936" i="5"/>
  <c r="J936" i="5"/>
  <c r="F936" i="5"/>
  <c r="I936" i="5"/>
  <c r="H936" i="5"/>
  <c r="F984" i="5"/>
  <c r="I984" i="5"/>
  <c r="H984" i="5"/>
  <c r="J984" i="5"/>
  <c r="R984" i="5"/>
  <c r="J1128" i="5"/>
  <c r="G1128" i="5"/>
  <c r="R1128" i="5"/>
  <c r="I1128" i="5"/>
  <c r="H1128" i="5"/>
  <c r="F1128" i="5"/>
  <c r="G1168" i="5"/>
  <c r="I1168" i="5"/>
  <c r="F1168" i="5"/>
  <c r="R1168" i="5"/>
  <c r="J1168" i="5"/>
  <c r="H1168" i="5"/>
  <c r="R1280" i="5"/>
  <c r="I1280" i="5"/>
  <c r="F1280" i="5"/>
  <c r="H1280" i="5"/>
  <c r="J1280" i="5"/>
  <c r="H1384" i="5"/>
  <c r="J1384" i="5"/>
  <c r="I1384" i="5"/>
  <c r="R1384" i="5"/>
  <c r="F1384" i="5"/>
  <c r="G1568" i="5"/>
  <c r="R1568" i="5"/>
  <c r="F1568" i="5"/>
  <c r="I1568" i="5"/>
  <c r="J1568" i="5"/>
  <c r="H1568" i="5"/>
  <c r="R1592" i="5"/>
  <c r="F1592" i="5"/>
  <c r="I1592" i="5"/>
  <c r="J1592" i="5"/>
  <c r="H1592" i="5"/>
  <c r="H1680" i="5"/>
  <c r="J1680" i="5"/>
  <c r="G1680" i="5"/>
  <c r="R1680" i="5"/>
  <c r="F1680" i="5"/>
  <c r="I1680" i="5"/>
  <c r="H1720" i="5"/>
  <c r="G1720" i="5"/>
  <c r="F1720" i="5"/>
  <c r="I1720" i="5"/>
  <c r="J1720" i="5"/>
  <c r="R1720" i="5"/>
  <c r="I1792" i="5"/>
  <c r="H1792" i="5"/>
  <c r="F1792" i="5"/>
  <c r="J1792" i="5"/>
  <c r="R1792" i="5"/>
  <c r="H1856" i="5"/>
  <c r="J1856" i="5"/>
  <c r="I1856" i="5"/>
  <c r="J2304" i="5"/>
  <c r="F2304" i="5"/>
  <c r="H2304" i="5"/>
  <c r="R2304" i="5"/>
  <c r="I2304" i="5"/>
  <c r="I2368" i="5"/>
  <c r="H2368" i="5"/>
  <c r="F2368" i="5"/>
  <c r="J2368" i="5"/>
  <c r="R2368" i="5"/>
  <c r="G2368" i="5"/>
  <c r="H2472" i="5"/>
  <c r="R2472" i="5"/>
  <c r="J2472" i="5"/>
  <c r="F2472" i="5"/>
  <c r="I2472" i="5"/>
  <c r="G2472" i="5"/>
  <c r="R2138" i="5"/>
  <c r="H2138" i="5"/>
  <c r="F2138" i="5"/>
  <c r="G2138" i="5"/>
  <c r="I2138" i="5"/>
  <c r="J2138" i="5"/>
  <c r="G120" i="5"/>
  <c r="I120" i="5"/>
  <c r="F120" i="5"/>
  <c r="R120" i="5"/>
  <c r="H120" i="5"/>
  <c r="R280" i="5"/>
  <c r="H280" i="5"/>
  <c r="F280" i="5"/>
  <c r="I280" i="5"/>
  <c r="I512" i="5"/>
  <c r="H512" i="5"/>
  <c r="F512" i="5"/>
  <c r="R512" i="5"/>
  <c r="J512" i="5"/>
  <c r="J576" i="5"/>
  <c r="F576" i="5"/>
  <c r="R576" i="5"/>
  <c r="G576" i="5"/>
  <c r="H576" i="5"/>
  <c r="I576" i="5"/>
  <c r="I744" i="5"/>
  <c r="J744" i="5"/>
  <c r="H744" i="5"/>
  <c r="R744" i="5"/>
  <c r="F744" i="5"/>
  <c r="R800" i="5"/>
  <c r="F800" i="5"/>
  <c r="J800" i="5"/>
  <c r="H800" i="5"/>
  <c r="I800" i="5"/>
  <c r="J880" i="5"/>
  <c r="F880" i="5"/>
  <c r="R880" i="5"/>
  <c r="G880" i="5"/>
  <c r="H880" i="5"/>
  <c r="I880" i="5"/>
  <c r="I960" i="5"/>
  <c r="J960" i="5"/>
  <c r="H960" i="5"/>
  <c r="F960" i="5"/>
  <c r="G960" i="5"/>
  <c r="R960" i="5"/>
  <c r="H1064" i="5"/>
  <c r="F1064" i="5"/>
  <c r="R1064" i="5"/>
  <c r="I1064" i="5"/>
  <c r="J1064" i="5"/>
  <c r="H1200" i="5"/>
  <c r="I1200" i="5"/>
  <c r="R1200" i="5"/>
  <c r="F1200" i="5"/>
  <c r="J1200" i="5"/>
  <c r="F1320" i="5"/>
  <c r="I1320" i="5"/>
  <c r="R1320" i="5"/>
  <c r="J1320" i="5"/>
  <c r="H1320" i="5"/>
  <c r="F1432" i="5"/>
  <c r="H1432" i="5"/>
  <c r="R1432" i="5"/>
  <c r="J1432" i="5"/>
  <c r="I1432" i="5"/>
  <c r="R1464" i="5"/>
  <c r="J1464" i="5"/>
  <c r="F1464" i="5"/>
  <c r="I1464" i="5"/>
  <c r="H1464" i="5"/>
  <c r="F1512" i="5"/>
  <c r="I1512" i="5"/>
  <c r="R1512" i="5"/>
  <c r="J1512" i="5"/>
  <c r="H1512" i="5"/>
  <c r="I1544" i="5"/>
  <c r="H1544" i="5"/>
  <c r="G1544" i="5"/>
  <c r="J1544" i="5"/>
  <c r="R1544" i="5"/>
  <c r="F1544" i="5"/>
  <c r="R1600" i="5"/>
  <c r="F1600" i="5"/>
  <c r="J1600" i="5"/>
  <c r="H1600" i="5"/>
  <c r="I1600" i="5"/>
  <c r="G1600" i="5"/>
  <c r="J1656" i="5"/>
  <c r="F1656" i="5"/>
  <c r="R1656" i="5"/>
  <c r="H1656" i="5"/>
  <c r="I1656" i="5"/>
  <c r="H1760" i="5"/>
  <c r="R1760" i="5"/>
  <c r="I1760" i="5"/>
  <c r="F1760" i="5"/>
  <c r="J1760" i="5"/>
  <c r="J1888" i="5"/>
  <c r="R1888" i="5"/>
  <c r="H1888" i="5"/>
  <c r="I1888" i="5"/>
  <c r="F1888" i="5"/>
  <c r="I2000" i="5"/>
  <c r="H2000" i="5"/>
  <c r="F2000" i="5"/>
  <c r="R2000" i="5"/>
  <c r="J2000" i="5"/>
  <c r="G2000" i="5"/>
  <c r="F2072" i="5"/>
  <c r="J2072" i="5"/>
  <c r="H2072" i="5"/>
  <c r="R2072" i="5"/>
  <c r="I2072" i="5"/>
  <c r="H2232" i="5"/>
  <c r="I2232" i="5"/>
  <c r="R2232" i="5"/>
  <c r="F2232" i="5"/>
  <c r="J2232" i="5"/>
  <c r="H2272" i="5"/>
  <c r="R2272" i="5"/>
  <c r="J2272" i="5"/>
  <c r="I2272" i="5"/>
  <c r="F2272" i="5"/>
  <c r="R2344" i="5"/>
  <c r="J2344" i="5"/>
  <c r="F2344" i="5"/>
  <c r="H2344" i="5"/>
  <c r="I2344" i="5"/>
  <c r="F2392" i="5"/>
  <c r="H2392" i="5"/>
  <c r="R2392" i="5"/>
  <c r="I2392" i="5"/>
  <c r="J2392" i="5"/>
  <c r="J2448" i="5"/>
  <c r="H2448" i="5"/>
  <c r="I2448" i="5"/>
  <c r="F2448" i="5"/>
  <c r="R2448" i="5"/>
  <c r="G2448" i="5"/>
  <c r="I72" i="5"/>
  <c r="F72" i="5"/>
  <c r="R72" i="5"/>
  <c r="F96" i="5"/>
  <c r="H96" i="5"/>
  <c r="I96" i="5"/>
  <c r="G96" i="5"/>
  <c r="R96" i="5"/>
  <c r="R176" i="5"/>
  <c r="F176" i="5"/>
  <c r="H176" i="5"/>
  <c r="I176" i="5"/>
  <c r="G176" i="5"/>
  <c r="F224" i="5"/>
  <c r="I224" i="5"/>
  <c r="R224" i="5"/>
  <c r="G224" i="5"/>
  <c r="H224" i="5"/>
  <c r="H256" i="5"/>
  <c r="R256" i="5"/>
  <c r="I256" i="5"/>
  <c r="F256" i="5"/>
  <c r="H312" i="5"/>
  <c r="R312" i="5"/>
  <c r="F312" i="5"/>
  <c r="I312" i="5"/>
  <c r="G352" i="5"/>
  <c r="R352" i="5"/>
  <c r="H352" i="5"/>
  <c r="F352" i="5"/>
  <c r="I352" i="5"/>
  <c r="H384" i="5"/>
  <c r="J384" i="5"/>
  <c r="F384" i="5"/>
  <c r="R384" i="5"/>
  <c r="I384" i="5"/>
  <c r="G400" i="5"/>
  <c r="H400" i="5"/>
  <c r="J400" i="5"/>
  <c r="I400" i="5"/>
  <c r="F400" i="5"/>
  <c r="R400" i="5"/>
  <c r="I424" i="5"/>
  <c r="J424" i="5"/>
  <c r="R424" i="5"/>
  <c r="F424" i="5"/>
  <c r="H424" i="5"/>
  <c r="R456" i="5"/>
  <c r="J456" i="5"/>
  <c r="F456" i="5"/>
  <c r="H456" i="5"/>
  <c r="I456" i="5"/>
  <c r="G480" i="5"/>
  <c r="I480" i="5"/>
  <c r="F480" i="5"/>
  <c r="J480" i="5"/>
  <c r="R480" i="5"/>
  <c r="H480" i="5"/>
  <c r="H544" i="5"/>
  <c r="R544" i="5"/>
  <c r="J544" i="5"/>
  <c r="I544" i="5"/>
  <c r="F544" i="5"/>
  <c r="H584" i="5"/>
  <c r="F584" i="5"/>
  <c r="I584" i="5"/>
  <c r="G584" i="5"/>
  <c r="R584" i="5"/>
  <c r="J584" i="5"/>
  <c r="I624" i="5"/>
  <c r="R624" i="5"/>
  <c r="H624" i="5"/>
  <c r="J624" i="5"/>
  <c r="F624" i="5"/>
  <c r="J664" i="5"/>
  <c r="F664" i="5"/>
  <c r="R664" i="5"/>
  <c r="H664" i="5"/>
  <c r="I664" i="5"/>
  <c r="G664" i="5"/>
  <c r="H784" i="5"/>
  <c r="J784" i="5"/>
  <c r="I784" i="5"/>
  <c r="F784" i="5"/>
  <c r="R784" i="5"/>
  <c r="R832" i="5"/>
  <c r="H832" i="5"/>
  <c r="J832" i="5"/>
  <c r="F832" i="5"/>
  <c r="I832" i="5"/>
  <c r="H912" i="5"/>
  <c r="I912" i="5"/>
  <c r="F912" i="5"/>
  <c r="R912" i="5"/>
  <c r="J912" i="5"/>
  <c r="F1024" i="5"/>
  <c r="J1024" i="5"/>
  <c r="I1024" i="5"/>
  <c r="H1024" i="5"/>
  <c r="R1024" i="5"/>
  <c r="I1288" i="5"/>
  <c r="R1288" i="5"/>
  <c r="G1288" i="5"/>
  <c r="H1288" i="5"/>
  <c r="F1288" i="5"/>
  <c r="J1288" i="5"/>
  <c r="G1352" i="5"/>
  <c r="H1352" i="5"/>
  <c r="F1352" i="5"/>
  <c r="I1352" i="5"/>
  <c r="R1352" i="5"/>
  <c r="J1352" i="5"/>
  <c r="H1440" i="5"/>
  <c r="R1440" i="5"/>
  <c r="J1440" i="5"/>
  <c r="F1440" i="5"/>
  <c r="I1440" i="5"/>
  <c r="J1576" i="5"/>
  <c r="H1576" i="5"/>
  <c r="F1576" i="5"/>
  <c r="R1576" i="5"/>
  <c r="I1576" i="5"/>
  <c r="F1624" i="5"/>
  <c r="J1624" i="5"/>
  <c r="R1624" i="5"/>
  <c r="H1624" i="5"/>
  <c r="I1624" i="5"/>
  <c r="H1688" i="5"/>
  <c r="J1688" i="5"/>
  <c r="G1688" i="5"/>
  <c r="R1688" i="5"/>
  <c r="F1688" i="5"/>
  <c r="I1688" i="5"/>
  <c r="H1728" i="5"/>
  <c r="I1728" i="5"/>
  <c r="R1728" i="5"/>
  <c r="F1728" i="5"/>
  <c r="J1728" i="5"/>
  <c r="J1800" i="5"/>
  <c r="H1800" i="5"/>
  <c r="R1800" i="5"/>
  <c r="I1800" i="5"/>
  <c r="G1800" i="5"/>
  <c r="F1800" i="5"/>
  <c r="J2024" i="5"/>
  <c r="R2024" i="5"/>
  <c r="I2024" i="5"/>
  <c r="H2024" i="5"/>
  <c r="F2024" i="5"/>
  <c r="J2088" i="5"/>
  <c r="G2088" i="5"/>
  <c r="R2088" i="5"/>
  <c r="H2088" i="5"/>
  <c r="F2088" i="5"/>
  <c r="I2088" i="5"/>
  <c r="I2136" i="5"/>
  <c r="J2136" i="5"/>
  <c r="H2136" i="5"/>
  <c r="F2136" i="5"/>
  <c r="R2136" i="5"/>
  <c r="I2168" i="5"/>
  <c r="F2168" i="5"/>
  <c r="H2168" i="5"/>
  <c r="J2168" i="5"/>
  <c r="R2168" i="5"/>
  <c r="H2208" i="5"/>
  <c r="I2208" i="5"/>
  <c r="J2208" i="5"/>
  <c r="F2208" i="5"/>
  <c r="R2208" i="5"/>
  <c r="G2208" i="5"/>
  <c r="J2312" i="5"/>
  <c r="G2312" i="5"/>
  <c r="F2312" i="5"/>
  <c r="H2312" i="5"/>
  <c r="R2312" i="5"/>
  <c r="I2312" i="5"/>
  <c r="J2408" i="5"/>
  <c r="H2408" i="5"/>
  <c r="I2408" i="5"/>
  <c r="F2408" i="5"/>
  <c r="R2408" i="5"/>
  <c r="F2432" i="5"/>
  <c r="J2432" i="5"/>
  <c r="R2432" i="5"/>
  <c r="H2432" i="5"/>
  <c r="R2325" i="5"/>
  <c r="G2325" i="5"/>
  <c r="I2325" i="5"/>
  <c r="J2325" i="5"/>
  <c r="F2325" i="5"/>
  <c r="H2325" i="5"/>
  <c r="H1810" i="5"/>
  <c r="J1810" i="5"/>
  <c r="I1810" i="5"/>
  <c r="G1810" i="5"/>
  <c r="F1810" i="5"/>
  <c r="R1810" i="5"/>
  <c r="R2186" i="5"/>
  <c r="G2186" i="5"/>
  <c r="F2186" i="5"/>
  <c r="I2186" i="5"/>
  <c r="I128" i="5"/>
  <c r="H128" i="5"/>
  <c r="R128" i="5"/>
  <c r="F128" i="5"/>
  <c r="R152" i="5"/>
  <c r="H152" i="5"/>
  <c r="I152" i="5"/>
  <c r="F152" i="5"/>
  <c r="F232" i="5"/>
  <c r="H232" i="5"/>
  <c r="I232" i="5"/>
  <c r="R232" i="5"/>
  <c r="R264" i="5"/>
  <c r="F264" i="5"/>
  <c r="H264" i="5"/>
  <c r="I264" i="5"/>
  <c r="G328" i="5"/>
  <c r="R328" i="5"/>
  <c r="I328" i="5"/>
  <c r="F328" i="5"/>
  <c r="H328" i="5"/>
  <c r="F432" i="5"/>
  <c r="H432" i="5"/>
  <c r="I432" i="5"/>
  <c r="R432" i="5"/>
  <c r="J432" i="5"/>
  <c r="G488" i="5"/>
  <c r="I488" i="5"/>
  <c r="J488" i="5"/>
  <c r="F488" i="5"/>
  <c r="R488" i="5"/>
  <c r="H488" i="5"/>
  <c r="J520" i="5"/>
  <c r="I520" i="5"/>
  <c r="R520" i="5"/>
  <c r="F520" i="5"/>
  <c r="H520" i="5"/>
  <c r="H704" i="5"/>
  <c r="J704" i="5"/>
  <c r="I704" i="5"/>
  <c r="F704" i="5"/>
  <c r="R704" i="5"/>
  <c r="G760" i="5"/>
  <c r="F760" i="5"/>
  <c r="H760" i="5"/>
  <c r="R760" i="5"/>
  <c r="I760" i="5"/>
  <c r="J760" i="5"/>
  <c r="I808" i="5"/>
  <c r="J808" i="5"/>
  <c r="F808" i="5"/>
  <c r="H808" i="5"/>
  <c r="R808" i="5"/>
  <c r="G888" i="5"/>
  <c r="I888" i="5"/>
  <c r="F888" i="5"/>
  <c r="R888" i="5"/>
  <c r="J888" i="5"/>
  <c r="H888" i="5"/>
  <c r="F968" i="5"/>
  <c r="J968" i="5"/>
  <c r="H968" i="5"/>
  <c r="R968" i="5"/>
  <c r="I968" i="5"/>
  <c r="F992" i="5"/>
  <c r="I992" i="5"/>
  <c r="J992" i="5"/>
  <c r="H992" i="5"/>
  <c r="R992" i="5"/>
  <c r="J1032" i="5"/>
  <c r="I1032" i="5"/>
  <c r="R1032" i="5"/>
  <c r="F1032" i="5"/>
  <c r="H1032" i="5"/>
  <c r="F1080" i="5"/>
  <c r="R1080" i="5"/>
  <c r="I1080" i="5"/>
  <c r="H1080" i="5"/>
  <c r="J1080" i="5"/>
  <c r="R1112" i="5"/>
  <c r="F1112" i="5"/>
  <c r="H1112" i="5"/>
  <c r="J1112" i="5"/>
  <c r="I1112" i="5"/>
  <c r="R1176" i="5"/>
  <c r="I1176" i="5"/>
  <c r="F1176" i="5"/>
  <c r="J1176" i="5"/>
  <c r="H1176" i="5"/>
  <c r="G1208" i="5"/>
  <c r="I1208" i="5"/>
  <c r="R1208" i="5"/>
  <c r="H1208" i="5"/>
  <c r="J1208" i="5"/>
  <c r="F1208" i="5"/>
  <c r="R1264" i="5"/>
  <c r="F1264" i="5"/>
  <c r="J1264" i="5"/>
  <c r="H1264" i="5"/>
  <c r="I1264" i="5"/>
  <c r="I1392" i="5"/>
  <c r="J1392" i="5"/>
  <c r="F1392" i="5"/>
  <c r="R1392" i="5"/>
  <c r="H1392" i="5"/>
  <c r="J1408" i="5"/>
  <c r="F1408" i="5"/>
  <c r="R1408" i="5"/>
  <c r="H1408" i="5"/>
  <c r="I1408" i="5"/>
  <c r="G1440" i="5"/>
  <c r="R1472" i="5"/>
  <c r="H1472" i="5"/>
  <c r="I1472" i="5"/>
  <c r="F1472" i="5"/>
  <c r="J1472" i="5"/>
  <c r="H1520" i="5"/>
  <c r="I1520" i="5"/>
  <c r="J1520" i="5"/>
  <c r="R1520" i="5"/>
  <c r="F1520" i="5"/>
  <c r="G1520" i="5"/>
  <c r="G1552" i="5"/>
  <c r="F1552" i="5"/>
  <c r="H1552" i="5"/>
  <c r="R1552" i="5"/>
  <c r="I1552" i="5"/>
  <c r="J1552" i="5"/>
  <c r="G1576" i="5"/>
  <c r="H1640" i="5"/>
  <c r="J1640" i="5"/>
  <c r="G1640" i="5"/>
  <c r="F1640" i="5"/>
  <c r="R1640" i="5"/>
  <c r="I1640" i="5"/>
  <c r="J1664" i="5"/>
  <c r="I1664" i="5"/>
  <c r="F1664" i="5"/>
  <c r="H1664" i="5"/>
  <c r="R1664" i="5"/>
  <c r="G1776" i="5"/>
  <c r="I1776" i="5"/>
  <c r="H1776" i="5"/>
  <c r="F1776" i="5"/>
  <c r="R1776" i="5"/>
  <c r="J1776" i="5"/>
  <c r="H1872" i="5"/>
  <c r="R1872" i="5"/>
  <c r="J1872" i="5"/>
  <c r="F1872" i="5"/>
  <c r="I1872" i="5"/>
  <c r="R2048" i="5"/>
  <c r="G2048" i="5"/>
  <c r="J2048" i="5"/>
  <c r="H2048" i="5"/>
  <c r="I2048" i="5"/>
  <c r="F2048" i="5"/>
  <c r="R2240" i="5"/>
  <c r="J2240" i="5"/>
  <c r="F2240" i="5"/>
  <c r="I2240" i="5"/>
  <c r="H2280" i="5"/>
  <c r="R2280" i="5"/>
  <c r="G2280" i="5"/>
  <c r="I2280" i="5"/>
  <c r="F2280" i="5"/>
  <c r="J2280" i="5"/>
  <c r="I2352" i="5"/>
  <c r="R2352" i="5"/>
  <c r="H2352" i="5"/>
  <c r="J2352" i="5"/>
  <c r="F2352" i="5"/>
  <c r="H2376" i="5"/>
  <c r="J2376" i="5"/>
  <c r="R2376" i="5"/>
  <c r="F2376" i="5"/>
  <c r="I2376" i="5"/>
  <c r="G184" i="5"/>
  <c r="F184" i="5"/>
  <c r="R184" i="5"/>
  <c r="H184" i="5"/>
  <c r="I184" i="5"/>
  <c r="G232" i="5"/>
  <c r="R296" i="5"/>
  <c r="H296" i="5"/>
  <c r="F296" i="5"/>
  <c r="I296" i="5"/>
  <c r="F360" i="5"/>
  <c r="I360" i="5"/>
  <c r="G360" i="5"/>
  <c r="H360" i="5"/>
  <c r="R360" i="5"/>
  <c r="G432" i="5"/>
  <c r="G632" i="5"/>
  <c r="H632" i="5"/>
  <c r="R632" i="5"/>
  <c r="J632" i="5"/>
  <c r="F632" i="5"/>
  <c r="I632" i="5"/>
  <c r="J672" i="5"/>
  <c r="F672" i="5"/>
  <c r="I672" i="5"/>
  <c r="H672" i="5"/>
  <c r="R672" i="5"/>
  <c r="H720" i="5"/>
  <c r="R720" i="5"/>
  <c r="J720" i="5"/>
  <c r="F720" i="5"/>
  <c r="I720" i="5"/>
  <c r="J864" i="5"/>
  <c r="F864" i="5"/>
  <c r="G864" i="5"/>
  <c r="H864" i="5"/>
  <c r="R864" i="5"/>
  <c r="I864" i="5"/>
  <c r="F944" i="5"/>
  <c r="R944" i="5"/>
  <c r="H944" i="5"/>
  <c r="I944" i="5"/>
  <c r="J944" i="5"/>
  <c r="R1000" i="5"/>
  <c r="I1000" i="5"/>
  <c r="J1000" i="5"/>
  <c r="G1000" i="5"/>
  <c r="F1000" i="5"/>
  <c r="H1000" i="5"/>
  <c r="G1232" i="5"/>
  <c r="F1232" i="5"/>
  <c r="J1232" i="5"/>
  <c r="I1232" i="5"/>
  <c r="H1232" i="5"/>
  <c r="H1296" i="5"/>
  <c r="R1296" i="5"/>
  <c r="J1296" i="5"/>
  <c r="F1296" i="5"/>
  <c r="I1296" i="5"/>
  <c r="I1328" i="5"/>
  <c r="J1328" i="5"/>
  <c r="F1328" i="5"/>
  <c r="R1328" i="5"/>
  <c r="H1328" i="5"/>
  <c r="R1360" i="5"/>
  <c r="F1360" i="5"/>
  <c r="H1360" i="5"/>
  <c r="I1360" i="5"/>
  <c r="G1360" i="5"/>
  <c r="J1360" i="5"/>
  <c r="G1528" i="5"/>
  <c r="I1528" i="5"/>
  <c r="F1528" i="5"/>
  <c r="H1528" i="5"/>
  <c r="J1528" i="5"/>
  <c r="R1528" i="5"/>
  <c r="R1696" i="5"/>
  <c r="H1696" i="5"/>
  <c r="J1696" i="5"/>
  <c r="F1696" i="5"/>
  <c r="I1696" i="5"/>
  <c r="I1736" i="5"/>
  <c r="H1736" i="5"/>
  <c r="R1736" i="5"/>
  <c r="G1736" i="5"/>
  <c r="J1736" i="5"/>
  <c r="F1736" i="5"/>
  <c r="F1824" i="5"/>
  <c r="G1824" i="5"/>
  <c r="H1824" i="5"/>
  <c r="J1824" i="5"/>
  <c r="I1824" i="5"/>
  <c r="R1824" i="5"/>
  <c r="R1840" i="5"/>
  <c r="I1840" i="5"/>
  <c r="J1840" i="5"/>
  <c r="F1840" i="5"/>
  <c r="G1840" i="5"/>
  <c r="H1840" i="5"/>
  <c r="F1904" i="5"/>
  <c r="H1904" i="5"/>
  <c r="I1904" i="5"/>
  <c r="J1904" i="5"/>
  <c r="R1904" i="5"/>
  <c r="I1928" i="5"/>
  <c r="H1928" i="5"/>
  <c r="J1928" i="5"/>
  <c r="R1928" i="5"/>
  <c r="F1928" i="5"/>
  <c r="R1960" i="5"/>
  <c r="F1960" i="5"/>
  <c r="J1960" i="5"/>
  <c r="H1960" i="5"/>
  <c r="I1960" i="5"/>
  <c r="I2008" i="5"/>
  <c r="R2008" i="5"/>
  <c r="J2008" i="5"/>
  <c r="H2008" i="5"/>
  <c r="F2008" i="5"/>
  <c r="I2032" i="5"/>
  <c r="H2032" i="5"/>
  <c r="F2032" i="5"/>
  <c r="J2032" i="5"/>
  <c r="R2032" i="5"/>
  <c r="F2176" i="5"/>
  <c r="R2176" i="5"/>
  <c r="I2176" i="5"/>
  <c r="J2176" i="5"/>
  <c r="H2176" i="5"/>
  <c r="G2320" i="5"/>
  <c r="H2320" i="5"/>
  <c r="I2320" i="5"/>
  <c r="R2320" i="5"/>
  <c r="F2320" i="5"/>
  <c r="J2320" i="5"/>
  <c r="R2456" i="5"/>
  <c r="J2456" i="5"/>
  <c r="H2456" i="5"/>
  <c r="F2456" i="5"/>
  <c r="I2456" i="5"/>
  <c r="I2322" i="5"/>
  <c r="J2322" i="5"/>
  <c r="H2322" i="5"/>
  <c r="G2322" i="5"/>
  <c r="F2322" i="5"/>
  <c r="R2322" i="5"/>
  <c r="R1818" i="5"/>
  <c r="H1818" i="5"/>
  <c r="F1818" i="5"/>
  <c r="G1818" i="5"/>
  <c r="J1818" i="5"/>
  <c r="I1818" i="5"/>
  <c r="R2194" i="5"/>
  <c r="H2194" i="5"/>
  <c r="J2194" i="5"/>
  <c r="F2194" i="5"/>
  <c r="I2194" i="5"/>
  <c r="G2194" i="5"/>
  <c r="I80" i="5"/>
  <c r="H80" i="5"/>
  <c r="R80" i="5"/>
  <c r="F80" i="5"/>
  <c r="H104" i="5"/>
  <c r="I104" i="5"/>
  <c r="F104" i="5"/>
  <c r="R104" i="5"/>
  <c r="H136" i="5"/>
  <c r="R136" i="5"/>
  <c r="I136" i="5"/>
  <c r="F136" i="5"/>
  <c r="F160" i="5"/>
  <c r="R160" i="5"/>
  <c r="G160" i="5"/>
  <c r="H160" i="5"/>
  <c r="I160" i="5"/>
  <c r="I408" i="5"/>
  <c r="R408" i="5"/>
  <c r="J408" i="5"/>
  <c r="F408" i="5"/>
  <c r="H408" i="5"/>
  <c r="J440" i="5"/>
  <c r="G440" i="5"/>
  <c r="I440" i="5"/>
  <c r="F440" i="5"/>
  <c r="R440" i="5"/>
  <c r="H440" i="5"/>
  <c r="R464" i="5"/>
  <c r="H464" i="5"/>
  <c r="J464" i="5"/>
  <c r="I464" i="5"/>
  <c r="F464" i="5"/>
  <c r="G528" i="5"/>
  <c r="I528" i="5"/>
  <c r="F528" i="5"/>
  <c r="R528" i="5"/>
  <c r="H528" i="5"/>
  <c r="J528" i="5"/>
  <c r="H552" i="5"/>
  <c r="F552" i="5"/>
  <c r="I552" i="5"/>
  <c r="R552" i="5"/>
  <c r="J552" i="5"/>
  <c r="R640" i="5"/>
  <c r="F640" i="5"/>
  <c r="I640" i="5"/>
  <c r="H640" i="5"/>
  <c r="J640" i="5"/>
  <c r="G640" i="5"/>
  <c r="J768" i="5"/>
  <c r="H768" i="5"/>
  <c r="R768" i="5"/>
  <c r="I768" i="5"/>
  <c r="F768" i="5"/>
  <c r="H792" i="5"/>
  <c r="I792" i="5"/>
  <c r="F792" i="5"/>
  <c r="R792" i="5"/>
  <c r="J792" i="5"/>
  <c r="I840" i="5"/>
  <c r="R840" i="5"/>
  <c r="J840" i="5"/>
  <c r="H840" i="5"/>
  <c r="F840" i="5"/>
  <c r="J1184" i="5"/>
  <c r="H1184" i="5"/>
  <c r="I1184" i="5"/>
  <c r="F1184" i="5"/>
  <c r="R1184" i="5"/>
  <c r="I1480" i="5"/>
  <c r="J1480" i="5"/>
  <c r="H1480" i="5"/>
  <c r="R1480" i="5"/>
  <c r="F1480" i="5"/>
  <c r="F1584" i="5"/>
  <c r="I1584" i="5"/>
  <c r="H1584" i="5"/>
  <c r="R1584" i="5"/>
  <c r="J1584" i="5"/>
  <c r="I1608" i="5"/>
  <c r="H1608" i="5"/>
  <c r="J1608" i="5"/>
  <c r="R1608" i="5"/>
  <c r="F1608" i="5"/>
  <c r="G1672" i="5"/>
  <c r="H1672" i="5"/>
  <c r="R1672" i="5"/>
  <c r="I1672" i="5"/>
  <c r="J1672" i="5"/>
  <c r="F1672" i="5"/>
  <c r="I1984" i="5"/>
  <c r="R1984" i="5"/>
  <c r="J1984" i="5"/>
  <c r="H1984" i="5"/>
  <c r="F1984" i="5"/>
  <c r="R2056" i="5"/>
  <c r="J2056" i="5"/>
  <c r="F2056" i="5"/>
  <c r="H2056" i="5"/>
  <c r="I2056" i="5"/>
  <c r="F2104" i="5"/>
  <c r="R2104" i="5"/>
  <c r="I2104" i="5"/>
  <c r="H2104" i="5"/>
  <c r="J2104" i="5"/>
  <c r="F2216" i="5"/>
  <c r="R2216" i="5"/>
  <c r="H2216" i="5"/>
  <c r="I2216" i="5"/>
  <c r="J2216" i="5"/>
  <c r="F2248" i="5"/>
  <c r="R2248" i="5"/>
  <c r="H2248" i="5"/>
  <c r="I2248" i="5"/>
  <c r="J2248" i="5"/>
  <c r="I2416" i="5"/>
  <c r="F2416" i="5"/>
  <c r="H2416" i="5"/>
  <c r="J2416" i="5"/>
  <c r="R2416" i="5"/>
  <c r="H2330" i="5"/>
  <c r="F2330" i="5"/>
  <c r="J2330" i="5"/>
  <c r="G2330" i="5"/>
  <c r="R2330" i="5"/>
  <c r="I2330" i="5"/>
  <c r="I192" i="5"/>
  <c r="R192" i="5"/>
  <c r="H192" i="5"/>
  <c r="F192" i="5"/>
  <c r="H240" i="5"/>
  <c r="G240" i="5"/>
  <c r="R240" i="5"/>
  <c r="I240" i="5"/>
  <c r="F240" i="5"/>
  <c r="G272" i="5"/>
  <c r="G304" i="5"/>
  <c r="F336" i="5"/>
  <c r="I336" i="5"/>
  <c r="G336" i="5"/>
  <c r="R336" i="5"/>
  <c r="H336" i="5"/>
  <c r="H368" i="5"/>
  <c r="R368" i="5"/>
  <c r="I368" i="5"/>
  <c r="F368" i="5"/>
  <c r="R600" i="5"/>
  <c r="H600" i="5"/>
  <c r="I600" i="5"/>
  <c r="J600" i="5"/>
  <c r="F600" i="5"/>
  <c r="G616" i="5"/>
  <c r="F688" i="5"/>
  <c r="H688" i="5"/>
  <c r="G688" i="5"/>
  <c r="J688" i="5"/>
  <c r="I688" i="5"/>
  <c r="R688" i="5"/>
  <c r="G872" i="5"/>
  <c r="J896" i="5"/>
  <c r="R896" i="5"/>
  <c r="I896" i="5"/>
  <c r="H896" i="5"/>
  <c r="F896" i="5"/>
  <c r="R928" i="5"/>
  <c r="H928" i="5"/>
  <c r="F928" i="5"/>
  <c r="G928" i="5"/>
  <c r="I928" i="5"/>
  <c r="J928" i="5"/>
  <c r="G952" i="5"/>
  <c r="I976" i="5"/>
  <c r="F976" i="5"/>
  <c r="R976" i="5"/>
  <c r="H976" i="5"/>
  <c r="G976" i="5"/>
  <c r="J976" i="5"/>
  <c r="G1016" i="5"/>
  <c r="G1056" i="5"/>
  <c r="R1056" i="5"/>
  <c r="H1056" i="5"/>
  <c r="J1056" i="5"/>
  <c r="I1056" i="5"/>
  <c r="F1056" i="5"/>
  <c r="J1096" i="5"/>
  <c r="H1096" i="5"/>
  <c r="F1096" i="5"/>
  <c r="R1096" i="5"/>
  <c r="I1096" i="5"/>
  <c r="I1120" i="5"/>
  <c r="R1120" i="5"/>
  <c r="F1120" i="5"/>
  <c r="H1120" i="5"/>
  <c r="J1120" i="5"/>
  <c r="F1160" i="5"/>
  <c r="J1160" i="5"/>
  <c r="H1160" i="5"/>
  <c r="I1160" i="5"/>
  <c r="G1160" i="5"/>
  <c r="R1160" i="5"/>
  <c r="G1192" i="5"/>
  <c r="H1240" i="5"/>
  <c r="R1240" i="5"/>
  <c r="F1240" i="5"/>
  <c r="J1240" i="5"/>
  <c r="I1240" i="5"/>
  <c r="G1280" i="5"/>
  <c r="I1304" i="5"/>
  <c r="R1304" i="5"/>
  <c r="H1304" i="5"/>
  <c r="J1304" i="5"/>
  <c r="F1304" i="5"/>
  <c r="J1336" i="5"/>
  <c r="F1336" i="5"/>
  <c r="H1336" i="5"/>
  <c r="I1336" i="5"/>
  <c r="R1336" i="5"/>
  <c r="F1376" i="5"/>
  <c r="H1376" i="5"/>
  <c r="J1376" i="5"/>
  <c r="R1376" i="5"/>
  <c r="I1376" i="5"/>
  <c r="J1424" i="5"/>
  <c r="F1424" i="5"/>
  <c r="I1424" i="5"/>
  <c r="G1424" i="5"/>
  <c r="H1424" i="5"/>
  <c r="R1424" i="5"/>
  <c r="J1456" i="5"/>
  <c r="R1456" i="5"/>
  <c r="H1456" i="5"/>
  <c r="G1456" i="5"/>
  <c r="F1456" i="5"/>
  <c r="I1456" i="5"/>
  <c r="G1536" i="5"/>
  <c r="F1560" i="5"/>
  <c r="I1560" i="5"/>
  <c r="J1560" i="5"/>
  <c r="R1560" i="5"/>
  <c r="H1560" i="5"/>
  <c r="G1592" i="5"/>
  <c r="H1648" i="5"/>
  <c r="R1648" i="5"/>
  <c r="G1648" i="5"/>
  <c r="I1648" i="5"/>
  <c r="J1648" i="5"/>
  <c r="F1648" i="5"/>
  <c r="G1704" i="5"/>
  <c r="F1704" i="5"/>
  <c r="I1704" i="5"/>
  <c r="J1704" i="5"/>
  <c r="H1704" i="5"/>
  <c r="R1704" i="5"/>
  <c r="R1752" i="5"/>
  <c r="F1752" i="5"/>
  <c r="I1752" i="5"/>
  <c r="H1752" i="5"/>
  <c r="J1752" i="5"/>
  <c r="R1784" i="5"/>
  <c r="I1784" i="5"/>
  <c r="H1784" i="5"/>
  <c r="F1784" i="5"/>
  <c r="J1784" i="5"/>
  <c r="F1832" i="5"/>
  <c r="I1832" i="5"/>
  <c r="H1832" i="5"/>
  <c r="J1832" i="5"/>
  <c r="R1832" i="5"/>
  <c r="G1848" i="5"/>
  <c r="I1848" i="5"/>
  <c r="H1848" i="5"/>
  <c r="J1848" i="5"/>
  <c r="R1848" i="5"/>
  <c r="F1848" i="5"/>
  <c r="H1880" i="5"/>
  <c r="I1880" i="5"/>
  <c r="R1880" i="5"/>
  <c r="F1880" i="5"/>
  <c r="J1880" i="5"/>
  <c r="F1912" i="5"/>
  <c r="I1912" i="5"/>
  <c r="G1912" i="5"/>
  <c r="R1912" i="5"/>
  <c r="H1912" i="5"/>
  <c r="J1912" i="5"/>
  <c r="J1944" i="5"/>
  <c r="I1944" i="5"/>
  <c r="R1944" i="5"/>
  <c r="H1944" i="5"/>
  <c r="F1944" i="5"/>
  <c r="J1968" i="5"/>
  <c r="I1968" i="5"/>
  <c r="H1968" i="5"/>
  <c r="R1968" i="5"/>
  <c r="F1968" i="5"/>
  <c r="I2016" i="5"/>
  <c r="R2016" i="5"/>
  <c r="J2016" i="5"/>
  <c r="F2016" i="5"/>
  <c r="H2016" i="5"/>
  <c r="I2192" i="5"/>
  <c r="F2192" i="5"/>
  <c r="H2192" i="5"/>
  <c r="R2192" i="5"/>
  <c r="J2192" i="5"/>
  <c r="H2296" i="5"/>
  <c r="R2296" i="5"/>
  <c r="I2296" i="5"/>
  <c r="J2296" i="5"/>
  <c r="F2296" i="5"/>
  <c r="F2336" i="5"/>
  <c r="I2336" i="5"/>
  <c r="H2336" i="5"/>
  <c r="R2336" i="5"/>
  <c r="G2336" i="5"/>
  <c r="J2336" i="5"/>
  <c r="R2360" i="5"/>
  <c r="I2360" i="5"/>
  <c r="J2360" i="5"/>
  <c r="F2360" i="5"/>
  <c r="H2360" i="5"/>
  <c r="H2384" i="5"/>
  <c r="F2384" i="5"/>
  <c r="I2384" i="5"/>
  <c r="J2384" i="5"/>
  <c r="R2384" i="5"/>
  <c r="I2464" i="5"/>
  <c r="J2464" i="5"/>
  <c r="F2464" i="5"/>
  <c r="G2464" i="5"/>
  <c r="R2464" i="5"/>
  <c r="H2464" i="5"/>
  <c r="C28" i="6"/>
  <c r="C6" i="6"/>
  <c r="C17" i="6"/>
  <c r="R2062" i="5"/>
  <c r="H2062" i="5"/>
  <c r="J2062" i="5"/>
  <c r="F2062" i="5"/>
  <c r="I2062" i="5"/>
  <c r="F2206" i="5"/>
  <c r="R2206" i="5"/>
  <c r="I2206" i="5"/>
  <c r="H2206" i="5"/>
  <c r="J2206" i="5"/>
  <c r="R2383" i="5"/>
  <c r="G2383" i="5"/>
  <c r="I2383" i="5"/>
  <c r="H2383" i="5"/>
  <c r="F2383" i="5"/>
  <c r="J2383" i="5"/>
  <c r="I815" i="5"/>
  <c r="R815" i="5"/>
  <c r="H815" i="5"/>
  <c r="J815" i="5"/>
  <c r="G815" i="5"/>
  <c r="F815" i="5"/>
  <c r="H1623" i="5"/>
  <c r="G1623" i="5"/>
  <c r="F1623" i="5"/>
  <c r="I1623" i="5"/>
  <c r="J1623" i="5"/>
  <c r="R1623" i="5"/>
  <c r="F103" i="5"/>
  <c r="H103" i="5"/>
  <c r="G103" i="5"/>
  <c r="R103" i="5"/>
  <c r="I103" i="5"/>
  <c r="F207" i="5"/>
  <c r="I207" i="5"/>
  <c r="G207" i="5"/>
  <c r="H207" i="5"/>
  <c r="R207" i="5"/>
  <c r="F319" i="5"/>
  <c r="I319" i="5"/>
  <c r="H319" i="5"/>
  <c r="R319" i="5"/>
  <c r="R455" i="5"/>
  <c r="H455" i="5"/>
  <c r="G455" i="5"/>
  <c r="J455" i="5"/>
  <c r="I455" i="5"/>
  <c r="F455" i="5"/>
  <c r="J535" i="5"/>
  <c r="H535" i="5"/>
  <c r="F535" i="5"/>
  <c r="R535" i="5"/>
  <c r="I535" i="5"/>
  <c r="G535" i="5"/>
  <c r="J663" i="5"/>
  <c r="R663" i="5"/>
  <c r="H663" i="5"/>
  <c r="I663" i="5"/>
  <c r="F663" i="5"/>
  <c r="G663" i="5"/>
  <c r="R879" i="5"/>
  <c r="I879" i="5"/>
  <c r="F879" i="5"/>
  <c r="G879" i="5"/>
  <c r="J879" i="5"/>
  <c r="H879" i="5"/>
  <c r="F1375" i="5"/>
  <c r="R1375" i="5"/>
  <c r="J1375" i="5"/>
  <c r="I1375" i="5"/>
  <c r="H1375" i="5"/>
  <c r="I1647" i="5"/>
  <c r="R1647" i="5"/>
  <c r="H1647" i="5"/>
  <c r="G1647" i="5"/>
  <c r="F1647" i="5"/>
  <c r="J1647" i="5"/>
  <c r="H1999" i="5"/>
  <c r="J1999" i="5"/>
  <c r="F1999" i="5"/>
  <c r="R1999" i="5"/>
  <c r="I1999" i="5"/>
  <c r="G1999" i="5"/>
  <c r="R2439" i="5"/>
  <c r="G2439" i="5"/>
  <c r="F2439" i="5"/>
  <c r="H2439" i="5"/>
  <c r="J2439" i="5"/>
  <c r="I2439" i="5"/>
  <c r="G2062" i="5"/>
  <c r="G1671" i="5"/>
  <c r="J1671" i="5"/>
  <c r="I1671" i="5"/>
  <c r="H1671" i="5"/>
  <c r="R1671" i="5"/>
  <c r="F1671" i="5"/>
  <c r="F599" i="5"/>
  <c r="G599" i="5"/>
  <c r="J599" i="5"/>
  <c r="I599" i="5"/>
  <c r="H599" i="5"/>
  <c r="R599" i="5"/>
  <c r="R14" i="5"/>
  <c r="J591" i="5"/>
  <c r="H591" i="5"/>
  <c r="I591" i="5"/>
  <c r="R591" i="5"/>
  <c r="F591" i="5"/>
  <c r="F719" i="5"/>
  <c r="J719" i="5"/>
  <c r="R719" i="5"/>
  <c r="I719" i="5"/>
  <c r="G719" i="5"/>
  <c r="H719" i="5"/>
  <c r="J799" i="5"/>
  <c r="R799" i="5"/>
  <c r="G799" i="5"/>
  <c r="I799" i="5"/>
  <c r="F799" i="5"/>
  <c r="H799" i="5"/>
  <c r="H999" i="5"/>
  <c r="G999" i="5"/>
  <c r="R999" i="5"/>
  <c r="I999" i="5"/>
  <c r="J999" i="5"/>
  <c r="F999" i="5"/>
  <c r="F1095" i="5"/>
  <c r="J1095" i="5"/>
  <c r="H1095" i="5"/>
  <c r="G1095" i="5"/>
  <c r="R1095" i="5"/>
  <c r="I1095" i="5"/>
  <c r="I1191" i="5"/>
  <c r="F1191" i="5"/>
  <c r="J1191" i="5"/>
  <c r="H1191" i="5"/>
  <c r="G1191" i="5"/>
  <c r="R1191" i="5"/>
  <c r="F1303" i="5"/>
  <c r="R1303" i="5"/>
  <c r="J1303" i="5"/>
  <c r="G1303" i="5"/>
  <c r="I1303" i="5"/>
  <c r="H1303" i="5"/>
  <c r="G2287" i="5"/>
  <c r="J2287" i="5"/>
  <c r="F2287" i="5"/>
  <c r="H2287" i="5"/>
  <c r="R2287" i="5"/>
  <c r="I2287" i="5"/>
  <c r="F2375" i="5"/>
  <c r="J2375" i="5"/>
  <c r="R2375" i="5"/>
  <c r="I2375" i="5"/>
  <c r="G2375" i="5"/>
  <c r="H2375" i="5"/>
  <c r="J1047" i="5"/>
  <c r="I1047" i="5"/>
  <c r="H1047" i="5"/>
  <c r="F1047" i="5"/>
  <c r="R1047" i="5"/>
  <c r="G1047" i="5"/>
  <c r="R40" i="5"/>
  <c r="G215" i="5"/>
  <c r="R215" i="5"/>
  <c r="I215" i="5"/>
  <c r="H215" i="5"/>
  <c r="F215" i="5"/>
  <c r="H279" i="5"/>
  <c r="I279" i="5"/>
  <c r="F279" i="5"/>
  <c r="R279" i="5"/>
  <c r="G279" i="5"/>
  <c r="H327" i="5"/>
  <c r="F327" i="5"/>
  <c r="R327" i="5"/>
  <c r="I327" i="5"/>
  <c r="G327" i="5"/>
  <c r="G463" i="5"/>
  <c r="J463" i="5"/>
  <c r="R463" i="5"/>
  <c r="I463" i="5"/>
  <c r="H463" i="5"/>
  <c r="F463" i="5"/>
  <c r="R543" i="5"/>
  <c r="I543" i="5"/>
  <c r="G543" i="5"/>
  <c r="J543" i="5"/>
  <c r="F543" i="5"/>
  <c r="H543" i="5"/>
  <c r="I615" i="5"/>
  <c r="G615" i="5"/>
  <c r="R615" i="5"/>
  <c r="J615" i="5"/>
  <c r="H615" i="5"/>
  <c r="F615" i="5"/>
  <c r="J727" i="5"/>
  <c r="I727" i="5"/>
  <c r="H727" i="5"/>
  <c r="G727" i="5"/>
  <c r="R727" i="5"/>
  <c r="F727" i="5"/>
  <c r="R831" i="5"/>
  <c r="G831" i="5"/>
  <c r="F831" i="5"/>
  <c r="H831" i="5"/>
  <c r="I831" i="5"/>
  <c r="J831" i="5"/>
  <c r="I1151" i="5"/>
  <c r="G1151" i="5"/>
  <c r="J1151" i="5"/>
  <c r="R1151" i="5"/>
  <c r="H1151" i="5"/>
  <c r="F1151" i="5"/>
  <c r="R1407" i="5"/>
  <c r="I1407" i="5"/>
  <c r="F1407" i="5"/>
  <c r="H1407" i="5"/>
  <c r="J1407" i="5"/>
  <c r="F2175" i="5"/>
  <c r="I2175" i="5"/>
  <c r="R2175" i="5"/>
  <c r="H2175" i="5"/>
  <c r="J2175" i="5"/>
  <c r="J2455" i="5"/>
  <c r="F2455" i="5"/>
  <c r="H2455" i="5"/>
  <c r="I2455" i="5"/>
  <c r="R2455" i="5"/>
  <c r="I1350" i="5"/>
  <c r="R1350" i="5"/>
  <c r="H1350" i="5"/>
  <c r="J1350" i="5"/>
  <c r="F1350" i="5"/>
  <c r="I1559" i="5"/>
  <c r="F1559" i="5"/>
  <c r="J1559" i="5"/>
  <c r="R1559" i="5"/>
  <c r="H1559" i="5"/>
  <c r="G1559" i="5"/>
  <c r="R48" i="5"/>
  <c r="F407" i="5"/>
  <c r="H407" i="5"/>
  <c r="R407" i="5"/>
  <c r="I407" i="5"/>
  <c r="G407" i="5"/>
  <c r="J407" i="5"/>
  <c r="F927" i="5"/>
  <c r="H927" i="5"/>
  <c r="I927" i="5"/>
  <c r="J927" i="5"/>
  <c r="R927" i="5"/>
  <c r="I1007" i="5"/>
  <c r="R1007" i="5"/>
  <c r="G1007" i="5"/>
  <c r="H1007" i="5"/>
  <c r="F1007" i="5"/>
  <c r="J1007" i="5"/>
  <c r="G1103" i="5"/>
  <c r="I1103" i="5"/>
  <c r="H1103" i="5"/>
  <c r="J1103" i="5"/>
  <c r="R1103" i="5"/>
  <c r="F1103" i="5"/>
  <c r="F1231" i="5"/>
  <c r="J1231" i="5"/>
  <c r="I1231" i="5"/>
  <c r="R1231" i="5"/>
  <c r="G1231" i="5"/>
  <c r="H1231" i="5"/>
  <c r="I2102" i="5"/>
  <c r="J2102" i="5"/>
  <c r="F2102" i="5"/>
  <c r="R2102" i="5"/>
  <c r="H2102" i="5"/>
  <c r="R375" i="5"/>
  <c r="F375" i="5"/>
  <c r="H375" i="5"/>
  <c r="I375" i="5"/>
  <c r="G375" i="5"/>
  <c r="H735" i="5"/>
  <c r="R735" i="5"/>
  <c r="J735" i="5"/>
  <c r="G735" i="5"/>
  <c r="I735" i="5"/>
  <c r="I983" i="5"/>
  <c r="R983" i="5"/>
  <c r="G983" i="5"/>
  <c r="F983" i="5"/>
  <c r="J983" i="5"/>
  <c r="H983" i="5"/>
  <c r="R119" i="5"/>
  <c r="F119" i="5"/>
  <c r="H119" i="5"/>
  <c r="I119" i="5"/>
  <c r="G119" i="5"/>
  <c r="F247" i="5"/>
  <c r="R247" i="5"/>
  <c r="H247" i="5"/>
  <c r="I247" i="5"/>
  <c r="G247" i="5"/>
  <c r="G335" i="5"/>
  <c r="R335" i="5"/>
  <c r="F335" i="5"/>
  <c r="H335" i="5"/>
  <c r="I335" i="5"/>
  <c r="I471" i="5"/>
  <c r="G471" i="5"/>
  <c r="F471" i="5"/>
  <c r="J471" i="5"/>
  <c r="R471" i="5"/>
  <c r="H471" i="5"/>
  <c r="I567" i="5"/>
  <c r="H567" i="5"/>
  <c r="J567" i="5"/>
  <c r="R567" i="5"/>
  <c r="G567" i="5"/>
  <c r="F567" i="5"/>
  <c r="F743" i="5"/>
  <c r="H743" i="5"/>
  <c r="I743" i="5"/>
  <c r="G743" i="5"/>
  <c r="J743" i="5"/>
  <c r="R743" i="5"/>
  <c r="R1319" i="5"/>
  <c r="J1319" i="5"/>
  <c r="H1319" i="5"/>
  <c r="F1319" i="5"/>
  <c r="I1319" i="5"/>
  <c r="I1471" i="5"/>
  <c r="R1471" i="5"/>
  <c r="G1471" i="5"/>
  <c r="F1471" i="5"/>
  <c r="H1471" i="5"/>
  <c r="J1471" i="5"/>
  <c r="R1903" i="5"/>
  <c r="G1903" i="5"/>
  <c r="F1903" i="5"/>
  <c r="H1903" i="5"/>
  <c r="I1903" i="5"/>
  <c r="J1903" i="5"/>
  <c r="R2215" i="5"/>
  <c r="F2215" i="5"/>
  <c r="I2215" i="5"/>
  <c r="H2215" i="5"/>
  <c r="J2215" i="5"/>
  <c r="H2295" i="5"/>
  <c r="F2295" i="5"/>
  <c r="J2295" i="5"/>
  <c r="I2295" i="5"/>
  <c r="R2295" i="5"/>
  <c r="H2391" i="5"/>
  <c r="F2391" i="5"/>
  <c r="R2391" i="5"/>
  <c r="J2391" i="5"/>
  <c r="I2391" i="5"/>
  <c r="I2166" i="5"/>
  <c r="R2166" i="5"/>
  <c r="H2166" i="5"/>
  <c r="J2166" i="5"/>
  <c r="F2166" i="5"/>
  <c r="I2278" i="5"/>
  <c r="R2278" i="5"/>
  <c r="H2278" i="5"/>
  <c r="J2278" i="5"/>
  <c r="F2278" i="5"/>
  <c r="R1983" i="5"/>
  <c r="G1983" i="5"/>
  <c r="I1983" i="5"/>
  <c r="H1983" i="5"/>
  <c r="F1983" i="5"/>
  <c r="J1983" i="5"/>
  <c r="F159" i="5"/>
  <c r="I159" i="5"/>
  <c r="R159" i="5"/>
  <c r="G159" i="5"/>
  <c r="H159" i="5"/>
  <c r="F695" i="5"/>
  <c r="J695" i="5"/>
  <c r="H695" i="5"/>
  <c r="I695" i="5"/>
  <c r="R695" i="5"/>
  <c r="G695" i="5"/>
  <c r="F255" i="5"/>
  <c r="R255" i="5"/>
  <c r="H255" i="5"/>
  <c r="I255" i="5"/>
  <c r="G255" i="5"/>
  <c r="H311" i="5"/>
  <c r="G311" i="5"/>
  <c r="F311" i="5"/>
  <c r="I311" i="5"/>
  <c r="R311" i="5"/>
  <c r="I431" i="5"/>
  <c r="G431" i="5"/>
  <c r="J431" i="5"/>
  <c r="F431" i="5"/>
  <c r="H431" i="5"/>
  <c r="R431" i="5"/>
  <c r="R623" i="5"/>
  <c r="F623" i="5"/>
  <c r="H623" i="5"/>
  <c r="I623" i="5"/>
  <c r="J623" i="5"/>
  <c r="F687" i="5"/>
  <c r="R687" i="5"/>
  <c r="H687" i="5"/>
  <c r="I687" i="5"/>
  <c r="J687" i="5"/>
  <c r="H839" i="5"/>
  <c r="J839" i="5"/>
  <c r="I839" i="5"/>
  <c r="R839" i="5"/>
  <c r="G839" i="5"/>
  <c r="F839" i="5"/>
  <c r="J943" i="5"/>
  <c r="H943" i="5"/>
  <c r="I943" i="5"/>
  <c r="R943" i="5"/>
  <c r="F943" i="5"/>
  <c r="R1031" i="5"/>
  <c r="J1031" i="5"/>
  <c r="H1031" i="5"/>
  <c r="F1031" i="5"/>
  <c r="I1031" i="5"/>
  <c r="G1031" i="5"/>
  <c r="I1487" i="5"/>
  <c r="R1487" i="5"/>
  <c r="H1487" i="5"/>
  <c r="F1487" i="5"/>
  <c r="G1487" i="5"/>
  <c r="J1487" i="5"/>
  <c r="I1223" i="5"/>
  <c r="F1223" i="5"/>
  <c r="R1223" i="5"/>
  <c r="J1223" i="5"/>
  <c r="H1223" i="5"/>
  <c r="G1223" i="5"/>
  <c r="J487" i="5"/>
  <c r="H487" i="5"/>
  <c r="F487" i="5"/>
  <c r="G487" i="5"/>
  <c r="I487" i="5"/>
  <c r="R487" i="5"/>
  <c r="I1975" i="5"/>
  <c r="J1975" i="5"/>
  <c r="F1975" i="5"/>
  <c r="R1975" i="5"/>
  <c r="H1975" i="5"/>
  <c r="J1055" i="5"/>
  <c r="F1055" i="5"/>
  <c r="I1055" i="5"/>
  <c r="G1055" i="5"/>
  <c r="R1055" i="5"/>
  <c r="H1055" i="5"/>
  <c r="I2447" i="5"/>
  <c r="F2447" i="5"/>
  <c r="H2447" i="5"/>
  <c r="R2447" i="5"/>
  <c r="G2447" i="5"/>
  <c r="J2447" i="5"/>
  <c r="R56" i="5"/>
  <c r="H135" i="5"/>
  <c r="R135" i="5"/>
  <c r="G135" i="5"/>
  <c r="F135" i="5"/>
  <c r="I135" i="5"/>
  <c r="G183" i="5"/>
  <c r="I183" i="5"/>
  <c r="H183" i="5"/>
  <c r="F183" i="5"/>
  <c r="R183" i="5"/>
  <c r="H703" i="5"/>
  <c r="F703" i="5"/>
  <c r="R703" i="5"/>
  <c r="G703" i="5"/>
  <c r="J703" i="5"/>
  <c r="I703" i="5"/>
  <c r="R1183" i="5"/>
  <c r="H1183" i="5"/>
  <c r="J1183" i="5"/>
  <c r="I1183" i="5"/>
  <c r="F1183" i="5"/>
  <c r="J1247" i="5"/>
  <c r="R1247" i="5"/>
  <c r="F1247" i="5"/>
  <c r="H1247" i="5"/>
  <c r="I1247" i="5"/>
  <c r="G1327" i="5"/>
  <c r="I1327" i="5"/>
  <c r="J1327" i="5"/>
  <c r="F1327" i="5"/>
  <c r="R1327" i="5"/>
  <c r="H1327" i="5"/>
  <c r="G1975" i="5"/>
  <c r="G2431" i="5"/>
  <c r="J2431" i="5"/>
  <c r="R2431" i="5"/>
  <c r="F2431" i="5"/>
  <c r="I2431" i="5"/>
  <c r="H2431" i="5"/>
  <c r="G2206" i="5"/>
  <c r="G511" i="5"/>
  <c r="H511" i="5"/>
  <c r="I511" i="5"/>
  <c r="F511" i="5"/>
  <c r="J511" i="5"/>
  <c r="R511" i="5"/>
  <c r="F823" i="5"/>
  <c r="I823" i="5"/>
  <c r="R823" i="5"/>
  <c r="H823" i="5"/>
  <c r="J823" i="5"/>
  <c r="G823" i="5"/>
  <c r="J1159" i="5"/>
  <c r="G1159" i="5"/>
  <c r="I1159" i="5"/>
  <c r="H1159" i="5"/>
  <c r="F1159" i="5"/>
  <c r="R1159" i="5"/>
  <c r="J383" i="5"/>
  <c r="G383" i="5"/>
  <c r="F383" i="5"/>
  <c r="H383" i="5"/>
  <c r="R383" i="5"/>
  <c r="I383" i="5"/>
  <c r="R32" i="5"/>
  <c r="F151" i="5"/>
  <c r="R151" i="5"/>
  <c r="H151" i="5"/>
  <c r="I151" i="5"/>
  <c r="G151" i="5"/>
  <c r="G319" i="5"/>
  <c r="F447" i="5"/>
  <c r="R447" i="5"/>
  <c r="G447" i="5"/>
  <c r="J447" i="5"/>
  <c r="H447" i="5"/>
  <c r="I447" i="5"/>
  <c r="I503" i="5"/>
  <c r="R503" i="5"/>
  <c r="H503" i="5"/>
  <c r="G503" i="5"/>
  <c r="F503" i="5"/>
  <c r="J503" i="5"/>
  <c r="F575" i="5"/>
  <c r="H575" i="5"/>
  <c r="R575" i="5"/>
  <c r="I575" i="5"/>
  <c r="G575" i="5"/>
  <c r="J575" i="5"/>
  <c r="R655" i="5"/>
  <c r="J655" i="5"/>
  <c r="G655" i="5"/>
  <c r="F655" i="5"/>
  <c r="I655" i="5"/>
  <c r="H655" i="5"/>
  <c r="J791" i="5"/>
  <c r="R791" i="5"/>
  <c r="G791" i="5"/>
  <c r="I791" i="5"/>
  <c r="F791" i="5"/>
  <c r="H791" i="5"/>
  <c r="I847" i="5"/>
  <c r="J847" i="5"/>
  <c r="H847" i="5"/>
  <c r="G847" i="5"/>
  <c r="F847" i="5"/>
  <c r="R847" i="5"/>
  <c r="G951" i="5"/>
  <c r="R951" i="5"/>
  <c r="H951" i="5"/>
  <c r="I951" i="5"/>
  <c r="J951" i="5"/>
  <c r="F951" i="5"/>
  <c r="F1063" i="5"/>
  <c r="G1063" i="5"/>
  <c r="J1063" i="5"/>
  <c r="I1063" i="5"/>
  <c r="R1063" i="5"/>
  <c r="H1063" i="5"/>
  <c r="G1255" i="5"/>
  <c r="J1255" i="5"/>
  <c r="H1255" i="5"/>
  <c r="R1255" i="5"/>
  <c r="I1255" i="5"/>
  <c r="F1255" i="5"/>
  <c r="F1287" i="5"/>
  <c r="H1287" i="5"/>
  <c r="R1287" i="5"/>
  <c r="J1287" i="5"/>
  <c r="I1287" i="5"/>
  <c r="G1375" i="5"/>
  <c r="H636" i="5"/>
  <c r="R636" i="5"/>
  <c r="J636" i="5"/>
  <c r="I636" i="5"/>
  <c r="F636" i="5"/>
  <c r="H900" i="5"/>
  <c r="F900" i="5"/>
  <c r="G900" i="5"/>
  <c r="J900" i="5"/>
  <c r="R900" i="5"/>
  <c r="I900" i="5"/>
  <c r="F452" i="5"/>
  <c r="G452" i="5"/>
  <c r="I452" i="5"/>
  <c r="R452" i="5"/>
  <c r="J452" i="5"/>
  <c r="H452" i="5"/>
  <c r="I740" i="5"/>
  <c r="H740" i="5"/>
  <c r="G740" i="5"/>
  <c r="J740" i="5"/>
  <c r="R740" i="5"/>
  <c r="F740" i="5"/>
  <c r="I484" i="5"/>
  <c r="H484" i="5"/>
  <c r="G484" i="5"/>
  <c r="F484" i="5"/>
  <c r="R484" i="5"/>
  <c r="J484" i="5"/>
  <c r="G1916" i="5"/>
  <c r="I1916" i="5"/>
  <c r="F1916" i="5"/>
  <c r="R1916" i="5"/>
  <c r="J1916" i="5"/>
  <c r="H1916" i="5"/>
  <c r="I1388" i="5"/>
  <c r="H1388" i="5"/>
  <c r="R1388" i="5"/>
  <c r="F1388" i="5"/>
  <c r="G1388" i="5"/>
  <c r="J1388" i="5"/>
  <c r="I1708" i="5"/>
  <c r="R1708" i="5"/>
  <c r="F1708" i="5"/>
  <c r="J1708" i="5"/>
  <c r="H1708" i="5"/>
  <c r="I2004" i="5"/>
  <c r="J2004" i="5"/>
  <c r="H2004" i="5"/>
  <c r="F2004" i="5"/>
  <c r="G2004" i="5"/>
  <c r="R2004" i="5"/>
  <c r="J2068" i="5"/>
  <c r="H2068" i="5"/>
  <c r="G2068" i="5"/>
  <c r="R2068" i="5"/>
  <c r="I2068" i="5"/>
  <c r="F2068" i="5"/>
  <c r="I2268" i="5"/>
  <c r="R2268" i="5"/>
  <c r="H2268" i="5"/>
  <c r="J2268" i="5"/>
  <c r="F2268" i="5"/>
  <c r="R196" i="5"/>
  <c r="G196" i="5"/>
  <c r="H196" i="5"/>
  <c r="I196" i="5"/>
  <c r="F196" i="5"/>
  <c r="H300" i="5"/>
  <c r="G300" i="5"/>
  <c r="R300" i="5"/>
  <c r="F300" i="5"/>
  <c r="I300" i="5"/>
  <c r="I1276" i="5"/>
  <c r="G1276" i="5"/>
  <c r="H1276" i="5"/>
  <c r="J1276" i="5"/>
  <c r="F1276" i="5"/>
  <c r="R1276" i="5"/>
  <c r="F1452" i="5"/>
  <c r="G1452" i="5"/>
  <c r="H1452" i="5"/>
  <c r="J1452" i="5"/>
  <c r="R1452" i="5"/>
  <c r="I1452" i="5"/>
  <c r="R1772" i="5"/>
  <c r="I1772" i="5"/>
  <c r="H1772" i="5"/>
  <c r="J1772" i="5"/>
  <c r="F1772" i="5"/>
  <c r="J1828" i="5"/>
  <c r="I1828" i="5"/>
  <c r="F1828" i="5"/>
  <c r="H1828" i="5"/>
  <c r="R1828" i="5"/>
  <c r="H1940" i="5"/>
  <c r="R1940" i="5"/>
  <c r="F1940" i="5"/>
  <c r="J1940" i="5"/>
  <c r="G1940" i="5"/>
  <c r="H2012" i="5"/>
  <c r="J2012" i="5"/>
  <c r="G2012" i="5"/>
  <c r="I2012" i="5"/>
  <c r="R2012" i="5"/>
  <c r="F2012" i="5"/>
  <c r="H2092" i="5"/>
  <c r="I2092" i="5"/>
  <c r="G2092" i="5"/>
  <c r="R2092" i="5"/>
  <c r="J2092" i="5"/>
  <c r="F2092" i="5"/>
  <c r="F2340" i="5"/>
  <c r="G2340" i="5"/>
  <c r="I2340" i="5"/>
  <c r="H2340" i="5"/>
  <c r="J2340" i="5"/>
  <c r="R2340" i="5"/>
  <c r="H1100" i="5"/>
  <c r="R1100" i="5"/>
  <c r="J1100" i="5"/>
  <c r="F1100" i="5"/>
  <c r="G1100" i="5"/>
  <c r="I1100" i="5"/>
  <c r="J796" i="5"/>
  <c r="G796" i="5"/>
  <c r="H796" i="5"/>
  <c r="F796" i="5"/>
  <c r="R796" i="5"/>
  <c r="I796" i="5"/>
  <c r="J884" i="5"/>
  <c r="I884" i="5"/>
  <c r="G884" i="5"/>
  <c r="R884" i="5"/>
  <c r="H884" i="5"/>
  <c r="F884" i="5"/>
  <c r="G420" i="5"/>
  <c r="H420" i="5"/>
  <c r="F420" i="5"/>
  <c r="J420" i="5"/>
  <c r="R420" i="5"/>
  <c r="I420" i="5"/>
  <c r="R29" i="5"/>
  <c r="R1164" i="5"/>
  <c r="J1164" i="5"/>
  <c r="H1164" i="5"/>
  <c r="F1164" i="5"/>
  <c r="I1164" i="5"/>
  <c r="F1364" i="5"/>
  <c r="J1364" i="5"/>
  <c r="G1364" i="5"/>
  <c r="R1364" i="5"/>
  <c r="H1364" i="5"/>
  <c r="I1364" i="5"/>
  <c r="G1500" i="5"/>
  <c r="R1500" i="5"/>
  <c r="J1500" i="5"/>
  <c r="H1500" i="5"/>
  <c r="I1500" i="5"/>
  <c r="F1500" i="5"/>
  <c r="G1716" i="5"/>
  <c r="F1716" i="5"/>
  <c r="R1716" i="5"/>
  <c r="J1716" i="5"/>
  <c r="H1716" i="5"/>
  <c r="I1716" i="5"/>
  <c r="J2284" i="5"/>
  <c r="F2284" i="5"/>
  <c r="H2284" i="5"/>
  <c r="I2284" i="5"/>
  <c r="R2284" i="5"/>
  <c r="I2444" i="5"/>
  <c r="J2444" i="5"/>
  <c r="R2444" i="5"/>
  <c r="H2444" i="5"/>
  <c r="F2444" i="5"/>
  <c r="F204" i="5"/>
  <c r="H204" i="5"/>
  <c r="R204" i="5"/>
  <c r="I204" i="5"/>
  <c r="G204" i="5"/>
  <c r="F468" i="5"/>
  <c r="J468" i="5"/>
  <c r="I468" i="5"/>
  <c r="G468" i="5"/>
  <c r="R468" i="5"/>
  <c r="H468" i="5"/>
  <c r="R17" i="5"/>
  <c r="G1164" i="5"/>
  <c r="H1300" i="5"/>
  <c r="R1300" i="5"/>
  <c r="F1300" i="5"/>
  <c r="J1300" i="5"/>
  <c r="I1300" i="5"/>
  <c r="I1460" i="5"/>
  <c r="R1460" i="5"/>
  <c r="G1460" i="5"/>
  <c r="H1460" i="5"/>
  <c r="F1460" i="5"/>
  <c r="J1460" i="5"/>
  <c r="I1564" i="5"/>
  <c r="G1564" i="5"/>
  <c r="J1564" i="5"/>
  <c r="F1564" i="5"/>
  <c r="H1564" i="5"/>
  <c r="R1564" i="5"/>
  <c r="F1788" i="5"/>
  <c r="I1788" i="5"/>
  <c r="H1788" i="5"/>
  <c r="J1788" i="5"/>
  <c r="R1788" i="5"/>
  <c r="G1788" i="5"/>
  <c r="G1852" i="5"/>
  <c r="F1852" i="5"/>
  <c r="R1852" i="5"/>
  <c r="I1852" i="5"/>
  <c r="H1852" i="5"/>
  <c r="J1852" i="5"/>
  <c r="H1972" i="5"/>
  <c r="J1972" i="5"/>
  <c r="F1972" i="5"/>
  <c r="R1972" i="5"/>
  <c r="I1972" i="5"/>
  <c r="H2020" i="5"/>
  <c r="R2020" i="5"/>
  <c r="F2020" i="5"/>
  <c r="J2020" i="5"/>
  <c r="I2020" i="5"/>
  <c r="G2020" i="5"/>
  <c r="H2156" i="5"/>
  <c r="J2156" i="5"/>
  <c r="R2156" i="5"/>
  <c r="F2156" i="5"/>
  <c r="I2156" i="5"/>
  <c r="R2364" i="5"/>
  <c r="F2364" i="5"/>
  <c r="J2364" i="5"/>
  <c r="H2364" i="5"/>
  <c r="G2364" i="5"/>
  <c r="I2364" i="5"/>
  <c r="R348" i="5"/>
  <c r="I348" i="5"/>
  <c r="G348" i="5"/>
  <c r="F348" i="5"/>
  <c r="H348" i="5"/>
  <c r="I876" i="5"/>
  <c r="F876" i="5"/>
  <c r="R876" i="5"/>
  <c r="H876" i="5"/>
  <c r="G876" i="5"/>
  <c r="J876" i="5"/>
  <c r="F652" i="5"/>
  <c r="R652" i="5"/>
  <c r="J652" i="5"/>
  <c r="H652" i="5"/>
  <c r="I652" i="5"/>
  <c r="G652" i="5"/>
  <c r="H1076" i="5"/>
  <c r="F1076" i="5"/>
  <c r="I1076" i="5"/>
  <c r="R1076" i="5"/>
  <c r="J1076" i="5"/>
  <c r="R268" i="5"/>
  <c r="I268" i="5"/>
  <c r="F268" i="5"/>
  <c r="G268" i="5"/>
  <c r="H268" i="5"/>
  <c r="H1372" i="5"/>
  <c r="F1372" i="5"/>
  <c r="J1372" i="5"/>
  <c r="I1372" i="5"/>
  <c r="G1372" i="5"/>
  <c r="R1372" i="5"/>
  <c r="H2132" i="5"/>
  <c r="R2132" i="5"/>
  <c r="F2132" i="5"/>
  <c r="I2132" i="5"/>
  <c r="G2132" i="5"/>
  <c r="J2132" i="5"/>
  <c r="R2460" i="5"/>
  <c r="H2460" i="5"/>
  <c r="I2460" i="5"/>
  <c r="J2460" i="5"/>
  <c r="F2460" i="5"/>
  <c r="F76" i="5"/>
  <c r="H76" i="5"/>
  <c r="R76" i="5"/>
  <c r="I76" i="5"/>
  <c r="G76" i="5"/>
  <c r="R236" i="5"/>
  <c r="H236" i="5"/>
  <c r="I236" i="5"/>
  <c r="G236" i="5"/>
  <c r="F236" i="5"/>
  <c r="J500" i="5"/>
  <c r="R500" i="5"/>
  <c r="F500" i="5"/>
  <c r="H500" i="5"/>
  <c r="H1012" i="5"/>
  <c r="I1012" i="5"/>
  <c r="J1012" i="5"/>
  <c r="R1012" i="5"/>
  <c r="G1012" i="5"/>
  <c r="F1012" i="5"/>
  <c r="I1180" i="5"/>
  <c r="F1180" i="5"/>
  <c r="J1180" i="5"/>
  <c r="H1180" i="5"/>
  <c r="R1180" i="5"/>
  <c r="G1476" i="5"/>
  <c r="J1476" i="5"/>
  <c r="I1476" i="5"/>
  <c r="F1476" i="5"/>
  <c r="R1476" i="5"/>
  <c r="H1476" i="5"/>
  <c r="I1724" i="5"/>
  <c r="H1724" i="5"/>
  <c r="R1724" i="5"/>
  <c r="F1724" i="5"/>
  <c r="J1724" i="5"/>
  <c r="I1804" i="5"/>
  <c r="F1804" i="5"/>
  <c r="R1804" i="5"/>
  <c r="H1804" i="5"/>
  <c r="J1804" i="5"/>
  <c r="H1908" i="5"/>
  <c r="R1908" i="5"/>
  <c r="F1908" i="5"/>
  <c r="I1908" i="5"/>
  <c r="J1908" i="5"/>
  <c r="F2180" i="5"/>
  <c r="J2180" i="5"/>
  <c r="H2180" i="5"/>
  <c r="R2180" i="5"/>
  <c r="G2180" i="5"/>
  <c r="I2180" i="5"/>
  <c r="F2260" i="5"/>
  <c r="R2260" i="5"/>
  <c r="H2260" i="5"/>
  <c r="J2260" i="5"/>
  <c r="I2260" i="5"/>
  <c r="I2300" i="5"/>
  <c r="G2300" i="5"/>
  <c r="J2300" i="5"/>
  <c r="F2300" i="5"/>
  <c r="H2300" i="5"/>
  <c r="R2300" i="5"/>
  <c r="F2428" i="5"/>
  <c r="I2428" i="5"/>
  <c r="J2428" i="5"/>
  <c r="G2428" i="5"/>
  <c r="H2428" i="5"/>
  <c r="R2428" i="5"/>
  <c r="I308" i="5"/>
  <c r="H308" i="5"/>
  <c r="R308" i="5"/>
  <c r="G308" i="5"/>
  <c r="F308" i="5"/>
  <c r="H716" i="5"/>
  <c r="G716" i="5"/>
  <c r="R716" i="5"/>
  <c r="I716" i="5"/>
  <c r="J716" i="5"/>
  <c r="F716" i="5"/>
  <c r="G1084" i="5"/>
  <c r="F1084" i="5"/>
  <c r="R1084" i="5"/>
  <c r="H1084" i="5"/>
  <c r="I1084" i="5"/>
  <c r="J1084" i="5"/>
  <c r="J1060" i="5"/>
  <c r="I1060" i="5"/>
  <c r="F1060" i="5"/>
  <c r="G1060" i="5"/>
  <c r="R1060" i="5"/>
  <c r="H1060" i="5"/>
  <c r="F1380" i="5"/>
  <c r="I1380" i="5"/>
  <c r="G1380" i="5"/>
  <c r="R1380" i="5"/>
  <c r="J1380" i="5"/>
  <c r="H1380" i="5"/>
  <c r="R1628" i="5"/>
  <c r="F1628" i="5"/>
  <c r="G1628" i="5"/>
  <c r="I1628" i="5"/>
  <c r="J1628" i="5"/>
  <c r="H1628" i="5"/>
  <c r="F1996" i="5"/>
  <c r="R1996" i="5"/>
  <c r="I1996" i="5"/>
  <c r="J1996" i="5"/>
  <c r="H1996" i="5"/>
  <c r="G1996" i="5"/>
  <c r="F2060" i="5"/>
  <c r="H2060" i="5"/>
  <c r="I2060" i="5"/>
  <c r="R2060" i="5"/>
  <c r="J2060" i="5"/>
  <c r="J2220" i="5"/>
  <c r="I2220" i="5"/>
  <c r="R2220" i="5"/>
  <c r="G2220" i="5"/>
  <c r="H2220" i="5"/>
  <c r="F2220" i="5"/>
  <c r="H2332" i="5"/>
  <c r="G2332" i="5"/>
  <c r="I2332" i="5"/>
  <c r="F2332" i="5"/>
  <c r="J2332" i="5"/>
  <c r="R2332" i="5"/>
  <c r="F1052" i="5"/>
  <c r="I1052" i="5"/>
  <c r="H1052" i="5"/>
  <c r="J1052" i="5"/>
  <c r="G1052" i="5"/>
  <c r="R1052" i="5"/>
  <c r="H380" i="5"/>
  <c r="R380" i="5"/>
  <c r="G380" i="5"/>
  <c r="F380" i="5"/>
  <c r="I380" i="5"/>
  <c r="J540" i="5"/>
  <c r="G540" i="5"/>
  <c r="R540" i="5"/>
  <c r="F540" i="5"/>
  <c r="H540" i="5"/>
  <c r="I540" i="5"/>
  <c r="F908" i="5"/>
  <c r="J908" i="5"/>
  <c r="I908" i="5"/>
  <c r="G908" i="5"/>
  <c r="R908" i="5"/>
  <c r="H908" i="5"/>
  <c r="J1252" i="5"/>
  <c r="H1252" i="5"/>
  <c r="I1252" i="5"/>
  <c r="F1252" i="5"/>
  <c r="G1252" i="5"/>
  <c r="R1252" i="5"/>
  <c r="J1356" i="5"/>
  <c r="R1356" i="5"/>
  <c r="H1356" i="5"/>
  <c r="G1356" i="5"/>
  <c r="F1356" i="5"/>
  <c r="I1356" i="5"/>
  <c r="F1484" i="5"/>
  <c r="H1484" i="5"/>
  <c r="G1484" i="5"/>
  <c r="I1484" i="5"/>
  <c r="J1484" i="5"/>
  <c r="R1484" i="5"/>
  <c r="I1748" i="5"/>
  <c r="R1748" i="5"/>
  <c r="F1748" i="5"/>
  <c r="H1748" i="5"/>
  <c r="J1748" i="5"/>
  <c r="I1812" i="5"/>
  <c r="R1812" i="5"/>
  <c r="F1812" i="5"/>
  <c r="J1812" i="5"/>
  <c r="H1812" i="5"/>
  <c r="H1924" i="5"/>
  <c r="R1924" i="5"/>
  <c r="G1924" i="5"/>
  <c r="F1924" i="5"/>
  <c r="I1924" i="5"/>
  <c r="J1924" i="5"/>
  <c r="H2436" i="5"/>
  <c r="J2436" i="5"/>
  <c r="G2436" i="5"/>
  <c r="I2436" i="5"/>
  <c r="F2436" i="5"/>
  <c r="R2436" i="5"/>
  <c r="C5" i="6"/>
  <c r="F2452" i="5"/>
  <c r="G2452" i="5"/>
  <c r="H2452" i="5"/>
  <c r="J2452" i="5"/>
  <c r="I2452" i="5"/>
  <c r="R2452" i="5"/>
  <c r="J2125" i="5"/>
  <c r="I2125" i="5"/>
  <c r="G2125" i="5"/>
  <c r="H2125" i="5"/>
  <c r="F2125" i="5"/>
  <c r="R2125" i="5"/>
  <c r="I2396" i="5"/>
  <c r="J2396" i="5"/>
  <c r="R2396" i="5"/>
  <c r="H2396" i="5"/>
  <c r="F2396"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<sst xmlns="http://schemas.openxmlformats.org/spreadsheetml/2006/main" count="28550" uniqueCount="20100">
  <si>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</si>
  <si>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</si>
  <si>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</si>
  <si>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</si>
  <si>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</si>
  <si>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</si>
  <si>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</si>
  <si>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</si>
  <si>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</si>
  <si>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</si>
  <si>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</si>
  <si>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</si>
  <si>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</si>
  <si>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</si>
  <si>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</si>
  <si>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</si>
  <si>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</si>
  <si>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</si>
  <si>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</si>
  <si>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</si>
  <si>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</si>
  <si>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</si>
  <si>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</si>
  <si>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</si>
  <si>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</si>
  <si>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</si>
  <si>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</si>
  <si>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</si>
  <si>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</si>
  <si>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</si>
  <si>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</si>
  <si>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</si>
  <si>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</si>
  <si>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</si>
  <si>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</si>
  <si>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</si>
  <si>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</si>
  <si>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</si>
  <si>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</si>
  <si>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</si>
  <si>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</si>
  <si>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</si>
  <si>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</si>
  <si>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</si>
  <si>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</si>
  <si>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</si>
  <si>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</si>
  <si>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</si>
  <si>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</si>
  <si>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</si>
  <si>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</si>
  <si>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</si>
  <si>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</si>
  <si>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</si>
  <si>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</si>
  <si>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</si>
  <si>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</si>
  <si>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</si>
  <si>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</si>
  <si>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</si>
  <si>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</si>
  <si>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</si>
  <si>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</si>
  <si>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</si>
  <si>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</si>
  <si>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</si>
  <si>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</si>
  <si>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</si>
  <si>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</si>
  <si>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</si>
  <si>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</si>
  <si>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</si>
  <si>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</si>
  <si>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</si>
  <si>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</si>
  <si>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</si>
  <si>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</si>
  <si>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</si>
  <si>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</si>
  <si>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</si>
  <si>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</si>
  <si>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</si>
  <si>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</si>
  <si>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</si>
  <si>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</si>
  <si>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</si>
  <si>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</si>
  <si>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</si>
  <si>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</si>
  <si>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</si>
  <si>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</si>
  <si>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</si>
  <si>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</si>
  <si>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</si>
  <si>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</si>
  <si>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</si>
  <si>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</si>
  <si>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</si>
  <si>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</si>
  <si>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</si>
  <si>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</si>
  <si>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</si>
  <si>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</si>
  <si>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</si>
  <si>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</si>
  <si>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</si>
  <si>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</si>
  <si>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</si>
  <si>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</si>
  <si>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</si>
  <si>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</si>
  <si>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</si>
  <si>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</si>
  <si>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</si>
  <si>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</si>
  <si>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</si>
  <si>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</si>
  <si>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</si>
  <si>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</si>
  <si>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</si>
  <si>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</si>
  <si>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</si>
  <si>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</si>
  <si>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</si>
  <si>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</si>
  <si>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</si>
  <si>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</si>
  <si>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</si>
  <si>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</si>
  <si>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</si>
  <si>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</si>
  <si>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</si>
  <si>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</si>
  <si>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</si>
  <si>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</si>
  <si>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</si>
  <si>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</si>
  <si>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</si>
  <si>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</si>
  <si>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</si>
  <si>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</si>
  <si>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</si>
  <si>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</si>
  <si>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</si>
  <si>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</si>
  <si>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</si>
  <si>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</si>
  <si>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</si>
  <si>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</si>
  <si>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</si>
  <si>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</si>
  <si>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</si>
  <si>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</si>
  <si>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</si>
  <si>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</si>
  <si>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</si>
  <si>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</si>
  <si>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</si>
  <si>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</si>
  <si>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</si>
  <si>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</si>
  <si>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</si>
  <si>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</si>
  <si>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</si>
  <si>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</si>
  <si>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</si>
  <si>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</si>
  <si>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</si>
  <si>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</si>
  <si>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</si>
  <si>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</si>
  <si>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</si>
  <si>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</si>
  <si>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</si>
  <si>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</si>
  <si>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</si>
  <si>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</si>
  <si>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</si>
  <si>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</si>
  <si>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</si>
  <si>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</si>
  <si>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</si>
  <si>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</si>
  <si>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</si>
  <si>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</si>
  <si>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</si>
  <si>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</si>
  <si>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</si>
  <si>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</si>
  <si>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</si>
  <si>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</si>
  <si>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</si>
  <si>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</si>
  <si>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</si>
  <si>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</si>
  <si>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</si>
  <si>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</si>
  <si>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</si>
  <si>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</si>
  <si>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</si>
  <si>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</si>
  <si>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</si>
  <si>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</si>
  <si>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</si>
  <si>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</si>
  <si>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</si>
  <si>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</si>
  <si>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</si>
  <si>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</si>
  <si>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</si>
  <si>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</si>
  <si>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</si>
  <si>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</si>
  <si>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</si>
  <si>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</si>
  <si>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</si>
  <si>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</si>
  <si>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</si>
  <si>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</si>
  <si>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</si>
  <si>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</si>
  <si>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</si>
  <si>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</si>
  <si>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</si>
  <si>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</si>
  <si>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</si>
  <si>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</si>
  <si>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</si>
  <si>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</si>
  <si>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</si>
  <si>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</si>
  <si>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</si>
  <si>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</si>
  <si>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</si>
  <si>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</si>
  <si>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</si>
  <si>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</si>
  <si>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</si>
  <si>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</si>
  <si>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</si>
  <si>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</si>
  <si>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</si>
  <si>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</si>
  <si>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</si>
  <si>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</si>
  <si>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</si>
  <si>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</si>
  <si>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</si>
  <si>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</si>
  <si>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</si>
  <si>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</si>
  <si>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</si>
  <si>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</si>
  <si>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</si>
  <si>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</si>
  <si>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</si>
  <si>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</si>
  <si>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</si>
  <si>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</si>
  <si>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</si>
  <si>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</si>
  <si>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</si>
  <si>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</si>
  <si>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</si>
  <si>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</si>
  <si>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</si>
  <si>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</si>
  <si>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</si>
  <si>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</si>
  <si>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</si>
  <si>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</si>
  <si>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</si>
  <si>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</si>
  <si>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</si>
  <si>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</si>
  <si>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</si>
  <si>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</si>
  <si>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</si>
  <si>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</si>
  <si>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</si>
  <si>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</si>
  <si>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</si>
  <si>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</si>
  <si>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</si>
  <si>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</si>
  <si>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</si>
  <si>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</si>
  <si>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</si>
  <si>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</si>
  <si>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</si>
  <si>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</si>
  <si>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</si>
  <si>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</si>
  <si>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</si>
  <si>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</si>
  <si>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</si>
  <si>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</si>
  <si>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</si>
  <si>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</si>
  <si>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</si>
  <si>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</si>
  <si>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</si>
  <si>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</si>
  <si>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</si>
  <si>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</si>
  <si>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</si>
  <si>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</si>
  <si>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</si>
  <si>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</si>
  <si>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</si>
  <si>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</si>
  <si>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</si>
  <si>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</si>
  <si>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</si>
  <si>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</si>
  <si>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</si>
  <si>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</si>
  <si>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</si>
  <si>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</si>
  <si>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</si>
  <si>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</si>
  <si>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</si>
  <si>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</si>
  <si>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</si>
  <si>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</si>
  <si>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</si>
  <si>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</si>
  <si>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</si>
  <si>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</si>
  <si>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</si>
  <si>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</si>
  <si>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</si>
  <si>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</si>
  <si>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</si>
  <si>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</si>
  <si>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</si>
  <si>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</si>
  <si>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</si>
  <si>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</si>
  <si>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</si>
  <si>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</si>
  <si>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</si>
  <si>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</si>
  <si>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</si>
  <si>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</si>
  <si>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</si>
  <si>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</si>
  <si>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</si>
  <si>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</si>
  <si>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</si>
  <si>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</si>
  <si>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</si>
  <si>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</si>
  <si>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</si>
  <si>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</si>
  <si>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</si>
  <si>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</si>
  <si>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</si>
  <si>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</si>
  <si>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</si>
  <si>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</si>
  <si>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</si>
  <si>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</si>
  <si>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</si>
  <si>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</si>
  <si>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</si>
  <si>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</si>
  <si>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</si>
  <si>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</si>
  <si>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</si>
  <si>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</si>
  <si>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</si>
  <si>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</si>
  <si>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</si>
  <si>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</si>
  <si>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</si>
  <si>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</si>
  <si>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</si>
  <si>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</si>
  <si>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</si>
  <si>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</si>
  <si>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</si>
  <si>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</si>
  <si>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</si>
  <si>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</si>
  <si>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</si>
  <si>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</si>
  <si>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</si>
  <si>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</si>
  <si>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</si>
  <si>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</si>
  <si>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</si>
  <si>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</si>
  <si>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</si>
  <si>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</si>
  <si>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</si>
  <si>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</si>
  <si>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</si>
  <si>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</si>
  <si>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</si>
  <si>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</si>
  <si>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</si>
  <si>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</si>
  <si>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</si>
  <si>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</si>
  <si>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</si>
  <si>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</si>
  <si>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</si>
  <si>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</si>
  <si>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</si>
  <si>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</si>
  <si>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</si>
  <si>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</si>
  <si>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</si>
  <si>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</si>
  <si>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</si>
  <si>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</si>
  <si>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</si>
  <si>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</si>
  <si>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</si>
  <si>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</si>
  <si>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</si>
  <si>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</si>
  <si>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</si>
  <si>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</si>
  <si>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</si>
  <si>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</si>
  <si>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</si>
  <si>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</si>
  <si>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</si>
  <si>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</si>
  <si>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</si>
  <si>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</si>
  <si>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</si>
  <si>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</si>
  <si>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</si>
  <si>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</si>
  <si>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</si>
  <si>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</si>
  <si>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</si>
  <si>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</si>
  <si>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</si>
  <si>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</si>
  <si>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</si>
  <si>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</si>
  <si>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</si>
  <si>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</si>
  <si>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</si>
  <si>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</si>
  <si>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</si>
  <si>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</si>
  <si>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</si>
  <si>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</si>
  <si>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</si>
  <si>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</si>
  <si>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</si>
  <si>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</si>
  <si>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</si>
  <si>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</si>
  <si>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</si>
  <si>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</si>
  <si>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</si>
  <si>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</si>
  <si>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</si>
  <si>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</si>
  <si>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</si>
  <si>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</si>
  <si>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</si>
  <si>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</si>
  <si>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</si>
  <si>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</si>
  <si>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</si>
  <si>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</si>
  <si>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</si>
  <si>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</si>
  <si>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</si>
  <si>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</si>
  <si>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</si>
  <si>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</si>
  <si>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</si>
  <si>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</si>
  <si>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</si>
  <si>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</si>
  <si>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</si>
  <si>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</si>
  <si>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</si>
  <si>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</si>
  <si>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</si>
  <si>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</si>
  <si>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</si>
  <si>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</si>
  <si>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</si>
  <si>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</si>
  <si>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</si>
  <si>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</si>
  <si>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</si>
  <si>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</si>
  <si>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</si>
  <si>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</si>
  <si>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</si>
  <si>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</si>
  <si>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</si>
  <si>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</si>
  <si>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</si>
  <si>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</si>
  <si>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</si>
  <si>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</si>
  <si>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</si>
  <si>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</si>
  <si>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</si>
  <si>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</si>
  <si>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</si>
  <si>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</si>
  <si>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</si>
  <si>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</si>
  <si>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</si>
  <si>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</si>
  <si>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</si>
  <si>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</si>
  <si>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</si>
  <si>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</si>
  <si>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</si>
  <si>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</si>
  <si>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</si>
  <si>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</si>
  <si>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</si>
  <si>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</si>
  <si>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</si>
  <si>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</si>
  <si>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</si>
  <si>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</si>
  <si>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</si>
  <si>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</si>
  <si>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</si>
  <si>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</si>
  <si>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</si>
  <si>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</si>
  <si>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</si>
  <si>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</si>
  <si>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</si>
  <si>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</si>
  <si>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</si>
  <si>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</si>
  <si>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</si>
  <si>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</si>
  <si>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</si>
  <si>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</si>
  <si>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</si>
  <si>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</si>
  <si>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</si>
  <si>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</si>
  <si>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</si>
  <si>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</si>
  <si>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</si>
  <si>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</si>
  <si>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</si>
  <si>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</si>
  <si>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</si>
  <si>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</si>
  <si>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</si>
  <si>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</si>
  <si>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</si>
  <si>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</si>
  <si>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</si>
  <si>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</si>
  <si>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</si>
  <si>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</si>
  <si>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</si>
  <si>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</si>
  <si>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</si>
  <si>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</si>
  <si>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</si>
  <si>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</si>
  <si>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</si>
  <si>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</si>
  <si>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</si>
  <si>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</si>
  <si>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</si>
  <si>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</si>
  <si>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</si>
  <si>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</si>
  <si>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</si>
  <si>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</si>
  <si>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</si>
  <si>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</si>
  <si>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</si>
  <si>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</si>
  <si>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</si>
  <si>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</si>
  <si>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</si>
  <si>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</si>
  <si>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</si>
  <si>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</si>
  <si>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</si>
  <si>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</si>
  <si>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</si>
  <si>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</si>
  <si>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</si>
  <si>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</si>
  <si>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</si>
  <si>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</si>
  <si>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</si>
  <si>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</si>
  <si>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</si>
  <si>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</si>
  <si>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</si>
  <si>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</si>
  <si>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</si>
  <si>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</si>
  <si>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</si>
  <si>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</si>
  <si>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</si>
  <si>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</si>
  <si>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</si>
  <si>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</si>
  <si>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</si>
  <si>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</si>
  <si>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</si>
  <si>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</si>
  <si>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</si>
  <si>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</si>
  <si>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</si>
  <si>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</si>
  <si>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</si>
  <si>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</si>
  <si>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</si>
  <si>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</si>
  <si>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</si>
  <si>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</si>
  <si>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</si>
  <si>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</si>
  <si>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</si>
  <si>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</si>
  <si>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</si>
  <si>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</si>
  <si>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</si>
  <si>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</si>
  <si>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</si>
  <si>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</si>
  <si>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</si>
  <si>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</si>
  <si>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</si>
  <si>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</si>
  <si>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</si>
  <si>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</si>
  <si>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</si>
  <si>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</si>
  <si>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</si>
  <si>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</si>
  <si>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</si>
  <si>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</si>
  <si>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</si>
  <si>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</si>
  <si>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</si>
  <si>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</si>
  <si>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</si>
  <si>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</si>
  <si>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</si>
  <si>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</si>
  <si>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</si>
  <si>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</si>
  <si>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</si>
  <si>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</si>
  <si>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</si>
  <si>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</si>
  <si>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</si>
  <si>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</si>
  <si>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</si>
  <si>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</si>
  <si>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</si>
  <si>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</si>
  <si>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</si>
  <si>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</si>
  <si>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</si>
  <si>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</si>
  <si>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</si>
  <si>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</si>
  <si>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</si>
  <si>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</si>
  <si>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</si>
  <si>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</si>
  <si>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</si>
  <si>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</si>
  <si>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</si>
  <si>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</si>
  <si>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</si>
  <si>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</si>
  <si>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</si>
  <si>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</si>
  <si>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</si>
  <si>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</si>
  <si>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</si>
  <si>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</si>
  <si>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</si>
  <si>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</si>
  <si>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</si>
  <si>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</si>
  <si>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</si>
  <si>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</si>
  <si>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</si>
  <si>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</si>
  <si>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</si>
  <si>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</si>
  <si>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</si>
  <si>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</si>
  <si>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</si>
  <si>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</si>
  <si>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</si>
  <si>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</si>
  <si>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</si>
  <si>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</si>
  <si>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</si>
  <si>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</si>
  <si>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</si>
  <si>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</si>
  <si>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</si>
  <si>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</si>
  <si>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</si>
  <si>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</si>
  <si>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</si>
  <si>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</si>
  <si>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</si>
  <si>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</si>
  <si>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</si>
  <si>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</si>
  <si>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</si>
  <si>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</si>
  <si>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</si>
  <si>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</si>
  <si>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</si>
  <si>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</si>
  <si>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</si>
  <si>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</si>
  <si>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</si>
  <si>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</si>
  <si>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</si>
  <si>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</si>
  <si>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</si>
  <si>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</si>
  <si>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</si>
  <si>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</si>
  <si>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</si>
  <si>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</si>
  <si>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</si>
  <si>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</si>
  <si>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</si>
  <si>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</si>
  <si>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</si>
  <si>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</si>
  <si>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</si>
  <si>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</si>
  <si>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</si>
  <si>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</si>
  <si>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</si>
  <si>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</si>
  <si>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</si>
  <si>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</si>
  <si>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</si>
  <si>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</si>
  <si>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</si>
  <si>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</si>
  <si>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</si>
  <si>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</si>
  <si>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</si>
  <si>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</si>
  <si>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</si>
  <si>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</si>
  <si>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</si>
  <si>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</si>
  <si>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</si>
  <si>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</si>
  <si>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</si>
  <si>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</si>
  <si>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</si>
  <si>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</si>
  <si>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</si>
  <si>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</si>
  <si>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</si>
  <si>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</si>
  <si>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</si>
  <si>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</si>
  <si>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</si>
  <si>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</si>
  <si>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</si>
  <si>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</si>
  <si>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</si>
  <si>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</si>
  <si>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</si>
  <si>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</si>
  <si>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</si>
  <si>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</si>
  <si>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</si>
  <si>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</si>
  <si>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</si>
  <si>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</si>
  <si>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</si>
  <si>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</si>
  <si>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</si>
  <si>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</si>
  <si>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</si>
  <si>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</si>
  <si>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</si>
  <si>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</si>
  <si>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</si>
  <si>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</si>
  <si>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</si>
  <si>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</si>
  <si>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</si>
  <si>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</si>
  <si>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</si>
  <si>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</si>
  <si>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</si>
  <si>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</si>
  <si>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</si>
  <si>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</si>
  <si>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</si>
  <si>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</si>
  <si>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</si>
  <si>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</si>
  <si>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</si>
  <si>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</si>
  <si>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</si>
  <si>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</si>
  <si>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</si>
  <si>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</si>
  <si>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</si>
  <si>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</si>
  <si>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</si>
  <si>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</si>
  <si>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</si>
  <si>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</si>
  <si>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</si>
  <si>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</si>
  <si>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</si>
  <si>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</si>
  <si>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</si>
  <si>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</si>
  <si>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</si>
  <si>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</si>
  <si>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</si>
  <si>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</si>
  <si>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</si>
  <si>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</si>
  <si>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</si>
  <si>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</si>
  <si>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</si>
  <si>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</si>
  <si>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</si>
  <si>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</si>
  <si>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</si>
  <si>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</si>
  <si>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</si>
  <si>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</si>
  <si>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</si>
  <si>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</si>
  <si>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</si>
  <si>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</si>
  <si>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</si>
  <si>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</si>
  <si>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</si>
  <si>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</si>
  <si>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</si>
  <si>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</si>
  <si>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</si>
  <si>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</si>
  <si>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</si>
  <si>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</si>
  <si>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</si>
  <si>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</si>
  <si>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</si>
  <si>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</si>
  <si>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</si>
  <si>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</si>
  <si>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</si>
  <si>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</si>
  <si>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</si>
  <si>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</si>
  <si>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</si>
  <si>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</si>
  <si>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</si>
  <si>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</si>
  <si>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</si>
  <si>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</si>
  <si>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</si>
  <si>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</si>
  <si>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</si>
  <si>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</si>
  <si>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</si>
  <si>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</si>
  <si>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</si>
  <si>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</si>
  <si>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</si>
  <si>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</si>
  <si>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</si>
  <si>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</si>
  <si>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</si>
  <si>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</si>
  <si>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</si>
  <si>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</si>
  <si>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</si>
  <si>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</si>
  <si>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</si>
  <si>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</si>
  <si>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</si>
  <si>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</si>
  <si>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</si>
  <si>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</si>
  <si>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</si>
  <si>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</si>
  <si>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</si>
  <si>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</si>
  <si>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</si>
  <si>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</si>
  <si>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</si>
  <si>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</si>
  <si>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</si>
  <si>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</si>
  <si>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</si>
  <si>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</si>
  <si>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</si>
  <si>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</si>
  <si>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</si>
  <si>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</si>
  <si>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</si>
  <si>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</si>
  <si>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</si>
  <si>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</si>
  <si>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</si>
  <si>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</si>
  <si>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</si>
  <si>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</si>
  <si>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</si>
  <si>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</si>
  <si>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</si>
  <si>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</si>
  <si>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</si>
  <si>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</si>
  <si>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</si>
  <si>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</si>
  <si>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</si>
  <si>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</si>
  <si>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</si>
  <si>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</si>
  <si>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</si>
  <si>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</si>
  <si>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</si>
  <si>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</si>
  <si>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</si>
  <si>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</si>
  <si>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</si>
  <si>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</si>
  <si>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</si>
  <si>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</si>
  <si>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</si>
  <si>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</si>
  <si>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</si>
  <si>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</si>
  <si>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</si>
  <si>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</si>
  <si>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</si>
  <si>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</si>
  <si>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</si>
  <si>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</si>
  <si>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</si>
  <si>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</si>
  <si>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</si>
  <si>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</si>
  <si>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</si>
  <si>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</si>
  <si>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</si>
  <si>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</si>
  <si>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</si>
  <si>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</si>
  <si>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</si>
  <si>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</si>
  <si>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</si>
  <si>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</si>
  <si>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</si>
  <si>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</si>
  <si>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</si>
  <si>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</si>
  <si>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</si>
  <si>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</si>
  <si>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</si>
  <si>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</si>
  <si>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</si>
  <si>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</si>
  <si>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</si>
  <si>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</si>
  <si>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</si>
  <si>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</si>
  <si>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</si>
  <si>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</si>
  <si>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</si>
  <si>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</si>
  <si>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</si>
  <si>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</si>
  <si>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</si>
  <si>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</si>
  <si>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</si>
  <si>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</si>
  <si>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</si>
  <si>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</si>
  <si>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</si>
  <si>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</si>
  <si>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</si>
  <si>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</si>
  <si>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</si>
  <si>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</si>
  <si>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</si>
  <si>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</si>
  <si>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</si>
  <si>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</si>
  <si>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</si>
  <si>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</si>
  <si>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</si>
  <si>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</si>
  <si>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</si>
  <si>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</si>
  <si>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</si>
  <si>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</si>
  <si>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</si>
  <si>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</si>
  <si>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</si>
  <si>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</si>
  <si>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</si>
  <si>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</si>
  <si>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</si>
  <si>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</si>
  <si>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</si>
  <si>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</si>
  <si>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</si>
  <si>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</si>
  <si>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</si>
  <si>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</si>
  <si>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</si>
  <si>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</si>
  <si>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</si>
  <si>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</si>
  <si>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</si>
  <si>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</si>
  <si>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</si>
  <si>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</si>
  <si>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</si>
  <si>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</si>
  <si>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</si>
  <si>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</si>
  <si>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</si>
  <si>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</si>
  <si>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</si>
  <si>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</si>
  <si>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</si>
  <si>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</si>
  <si>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</si>
  <si>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</si>
  <si>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</si>
  <si>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</si>
  <si>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</si>
  <si>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</si>
  <si>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</si>
  <si>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</si>
  <si>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</si>
  <si>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</si>
  <si>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</si>
  <si>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</si>
  <si>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</si>
  <si>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</si>
  <si>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</si>
  <si>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</si>
  <si>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</si>
  <si>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</si>
  <si>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</si>
  <si>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</si>
  <si>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</si>
  <si>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</si>
  <si>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</si>
  <si>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</si>
  <si>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</si>
  <si>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</si>
  <si>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</si>
  <si>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</si>
  <si>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</si>
  <si>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</si>
  <si>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</si>
  <si>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</si>
  <si>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</si>
  <si>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</si>
  <si>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</si>
  <si>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</si>
  <si>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</si>
  <si>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</si>
  <si>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</si>
  <si>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</si>
  <si>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</si>
  <si>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</si>
  <si>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</si>
  <si>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</si>
  <si>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</si>
  <si>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</si>
  <si>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</si>
  <si>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</si>
  <si>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</si>
  <si>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</si>
  <si>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</si>
  <si>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</si>
  <si>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</si>
  <si>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</si>
  <si>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</si>
  <si>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</si>
  <si>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</si>
  <si>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</si>
  <si>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</si>
  <si>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</si>
  <si>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</si>
  <si>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</si>
  <si>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</si>
  <si>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</si>
  <si>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</si>
  <si>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</si>
  <si>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</si>
  <si>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</si>
  <si>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</si>
  <si>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</si>
  <si>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</si>
  <si>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</si>
  <si>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</si>
  <si>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</si>
  <si>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</si>
  <si>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</si>
  <si>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</si>
  <si>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</si>
  <si>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</si>
  <si>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</si>
  <si>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</si>
  <si>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</si>
  <si>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</si>
  <si>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</si>
  <si>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</si>
  <si>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</si>
  <si>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</si>
  <si>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</si>
  <si>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</si>
  <si>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</si>
  <si>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</si>
  <si>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</si>
  <si>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</si>
  <si>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</si>
  <si>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</si>
  <si>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</si>
  <si>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</si>
  <si>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</si>
  <si>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</si>
  <si>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</si>
  <si>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</si>
  <si>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</si>
  <si>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</si>
  <si>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</si>
  <si>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</si>
  <si>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</si>
  <si>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</si>
  <si>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</si>
  <si>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</si>
  <si>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</si>
  <si>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</si>
  <si>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</si>
  <si>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</si>
  <si>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</si>
  <si>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</si>
  <si>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</si>
  <si>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</si>
  <si>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</si>
  <si>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</si>
  <si>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</si>
  <si>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</si>
  <si>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</si>
  <si>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</si>
  <si>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</si>
  <si>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</si>
  <si>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</si>
  <si>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</si>
  <si>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</si>
  <si>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</si>
  <si>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</si>
  <si>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</si>
  <si>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</si>
  <si>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</si>
  <si>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</si>
  <si>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</si>
  <si>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</si>
  <si>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</si>
  <si>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</si>
  <si>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</si>
  <si>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</si>
  <si>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</si>
  <si>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</si>
  <si>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</si>
  <si>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</si>
  <si>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</si>
  <si>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</si>
  <si>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</si>
  <si>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</si>
  <si>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</si>
  <si>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</si>
  <si>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</si>
  <si>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</si>
  <si>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</si>
  <si>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</si>
  <si>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</si>
  <si>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</si>
  <si>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</si>
  <si>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</si>
  <si>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</si>
  <si>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</si>
  <si>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</si>
  <si>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</si>
  <si>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</si>
  <si>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</si>
  <si>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</si>
  <si>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</si>
  <si>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</si>
  <si>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</si>
  <si>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</si>
  <si>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</si>
  <si>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</si>
  <si>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</si>
  <si>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</si>
  <si>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</si>
  <si>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</si>
  <si>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</si>
  <si>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</si>
  <si>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</si>
  <si>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</si>
  <si>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</si>
  <si>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</si>
  <si>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</si>
  <si>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</si>
  <si>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</si>
  <si>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</si>
  <si>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</si>
  <si>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</si>
  <si>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</si>
  <si>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</si>
  <si>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</si>
  <si>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</si>
  <si>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</si>
  <si>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</si>
  <si>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</si>
  <si>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</si>
  <si>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</si>
  <si>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</si>
  <si>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</si>
  <si>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</si>
  <si>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</si>
  <si>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</si>
  <si>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</si>
  <si>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</si>
  <si>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</si>
  <si>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</si>
  <si>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</si>
  <si>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</si>
  <si>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</si>
  <si>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</si>
  <si>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</si>
  <si>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</si>
  <si>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</si>
  <si>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</si>
  <si>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</si>
  <si>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</si>
  <si>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</si>
  <si>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</si>
  <si>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</si>
  <si>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</si>
  <si>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</si>
  <si>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</si>
  <si>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</si>
  <si>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</si>
  <si>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</si>
  <si>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</si>
  <si>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</si>
  <si>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</si>
  <si>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</si>
  <si>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</si>
  <si>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</si>
  <si>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</si>
  <si>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</si>
  <si>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</si>
  <si>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</si>
  <si>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</si>
  <si>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</si>
  <si>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</si>
  <si>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</si>
  <si>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</si>
  <si>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</si>
  <si>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</si>
  <si>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</si>
  <si>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</si>
  <si>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</si>
  <si>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</si>
  <si>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</si>
  <si>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</si>
  <si>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</si>
  <si>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</si>
  <si>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</si>
  <si>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</si>
  <si>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</si>
  <si>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</si>
  <si>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</si>
  <si>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</si>
  <si>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</si>
  <si>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</si>
  <si>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</si>
  <si>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</si>
  <si>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</si>
  <si>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</si>
  <si>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</si>
  <si>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</si>
  <si>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</si>
  <si>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</si>
  <si>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</si>
  <si>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</si>
  <si>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</si>
  <si>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</si>
  <si>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</si>
  <si>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</si>
  <si>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</si>
  <si>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</si>
  <si>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</si>
  <si>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</si>
  <si>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</si>
  <si>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</si>
  <si>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</si>
  <si>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</si>
  <si>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</si>
  <si>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</si>
  <si>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</si>
  <si>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</si>
  <si>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</si>
  <si>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</si>
  <si>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</si>
  <si>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</si>
  <si>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</si>
  <si>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</si>
  <si>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</si>
  <si>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</si>
  <si>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</si>
  <si>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</si>
  <si>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</si>
  <si>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</si>
  <si>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</si>
  <si>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</si>
  <si>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</si>
  <si>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</si>
  <si>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</si>
  <si>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</si>
  <si>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</si>
  <si>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</si>
  <si>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</si>
  <si>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</si>
  <si>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</si>
  <si>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</si>
  <si>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</si>
  <si>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</si>
  <si>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</si>
  <si>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</si>
  <si>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</si>
  <si>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</si>
  <si>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</si>
  <si>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</si>
  <si>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</si>
  <si>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</si>
  <si>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</si>
  <si>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</si>
  <si>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</si>
  <si>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</si>
  <si>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</si>
  <si>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</si>
  <si>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</si>
  <si>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</si>
  <si>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</si>
  <si>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</si>
  <si>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</si>
  <si>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</si>
  <si>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</si>
  <si>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</si>
  <si>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</si>
  <si>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</si>
  <si>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</si>
  <si>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</si>
  <si>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</si>
  <si>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</si>
  <si>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</si>
  <si>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</si>
  <si>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</si>
  <si>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</si>
  <si>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</si>
  <si>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</si>
  <si>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</si>
  <si>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</si>
  <si>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</si>
  <si>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</si>
  <si>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</si>
  <si>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</si>
  <si>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</si>
  <si>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</si>
  <si>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</si>
  <si>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</si>
  <si>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</si>
  <si>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</si>
  <si>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</si>
  <si>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</si>
  <si>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</si>
  <si>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</si>
  <si>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</si>
  <si>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</si>
  <si>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</si>
  <si>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</si>
  <si>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</si>
  <si>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</si>
  <si>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</si>
  <si>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</si>
  <si>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</si>
  <si>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</si>
  <si>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</si>
  <si>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</si>
  <si>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</si>
  <si>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</si>
  <si>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</si>
  <si>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</si>
  <si>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</si>
  <si>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</si>
  <si>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</si>
  <si>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</si>
  <si>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</si>
  <si>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</si>
  <si>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</si>
  <si>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</si>
  <si>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</si>
  <si>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</si>
  <si>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</si>
  <si>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</si>
  <si>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</si>
  <si>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</si>
  <si>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</si>
  <si>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</si>
  <si>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</si>
  <si>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</si>
  <si>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</si>
  <si>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</si>
  <si>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</si>
  <si>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</si>
  <si>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</si>
  <si>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</si>
  <si>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</si>
  <si>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</si>
  <si>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</si>
  <si>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</si>
  <si>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</si>
  <si>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</si>
  <si>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</si>
  <si>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</si>
  <si>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</si>
  <si>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</si>
  <si>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</si>
  <si>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</si>
  <si>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</si>
  <si>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</si>
  <si>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</si>
  <si>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</si>
  <si>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</si>
  <si>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</si>
  <si>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</si>
  <si>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</si>
  <si>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</si>
  <si>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</si>
  <si>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</si>
  <si>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</si>
  <si>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</si>
  <si>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</si>
  <si>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</si>
  <si>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</si>
  <si>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</si>
  <si>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</si>
  <si>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</si>
  <si>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</si>
  <si>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</si>
  <si>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</si>
  <si>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</si>
  <si>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</si>
  <si>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</si>
  <si>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</si>
  <si>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</si>
  <si>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</si>
  <si>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</si>
  <si>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</si>
  <si>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</si>
  <si>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</si>
  <si>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</si>
  <si>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</si>
  <si>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</si>
  <si>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</si>
  <si>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</si>
  <si>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</si>
  <si>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</si>
  <si>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</si>
  <si>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</si>
  <si>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</si>
  <si>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</si>
  <si>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</si>
  <si>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</si>
  <si>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</si>
  <si>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</si>
  <si>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</si>
  <si>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</si>
  <si>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</si>
  <si>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</si>
  <si>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</si>
  <si>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</si>
  <si>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</si>
  <si>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</si>
  <si>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</si>
  <si>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</si>
  <si>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</si>
  <si>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</si>
  <si>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</si>
  <si>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</si>
  <si>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</si>
  <si>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</si>
  <si>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</si>
  <si>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</si>
  <si>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</si>
  <si>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</si>
  <si>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</si>
  <si>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</si>
  <si>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</si>
  <si>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</si>
  <si>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</si>
  <si>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</si>
  <si>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</si>
  <si>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</si>
  <si>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</si>
  <si>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</si>
  <si>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</si>
  <si>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</si>
  <si>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</si>
  <si>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</si>
  <si>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</si>
  <si>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</si>
  <si>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</si>
  <si>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</si>
  <si>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</si>
  <si>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</si>
  <si>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</si>
  <si>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</si>
  <si>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</si>
  <si>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</si>
  <si>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</si>
  <si>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</si>
  <si>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</si>
  <si>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</si>
  <si>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</si>
  <si>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</si>
  <si>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</si>
  <si>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</si>
  <si>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</si>
  <si>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</si>
  <si>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</si>
  <si>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</si>
  <si>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</si>
  <si>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</si>
  <si>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</si>
  <si>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</si>
  <si>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</si>
  <si>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</si>
  <si>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</si>
  <si>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</si>
  <si>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</si>
  <si>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</si>
  <si>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</si>
  <si>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</si>
  <si>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</si>
  <si>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</si>
  <si>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</si>
  <si>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</si>
  <si>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</si>
  <si>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</si>
  <si>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</si>
  <si>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</si>
  <si>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</si>
  <si>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</si>
  <si>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</si>
  <si>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</si>
  <si>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</si>
  <si>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</si>
  <si>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</si>
  <si>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</si>
  <si>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</si>
  <si>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</si>
  <si>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</si>
  <si>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</si>
  <si>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</si>
  <si>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</si>
  <si>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</si>
  <si>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</si>
  <si>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</si>
  <si>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</si>
  <si>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</si>
  <si>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</si>
  <si>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</si>
  <si>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</si>
  <si>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</si>
  <si>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</si>
  <si>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</si>
  <si>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</si>
  <si>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</si>
  <si>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</si>
  <si>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</si>
  <si>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</si>
  <si>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</si>
  <si>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</si>
  <si>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</si>
  <si>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</si>
  <si>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</si>
  <si>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</si>
  <si>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</si>
  <si>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</si>
  <si>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</si>
  <si>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</si>
  <si>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</si>
  <si>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</si>
  <si>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</si>
  <si>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</si>
  <si>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</si>
  <si>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</si>
  <si>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</si>
  <si>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</si>
  <si>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</si>
  <si>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</si>
  <si>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</si>
  <si>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</si>
  <si>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</si>
  <si>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</si>
  <si>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</si>
  <si>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</si>
  <si>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</si>
  <si>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</si>
  <si>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</si>
  <si>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</si>
  <si>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</si>
  <si>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</si>
  <si>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</si>
  <si>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</si>
  <si>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</si>
  <si>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</si>
  <si>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</si>
  <si>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</si>
  <si>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</si>
  <si>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</si>
  <si>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</si>
  <si>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</si>
  <si>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</si>
  <si>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</si>
  <si>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</si>
  <si>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</si>
  <si>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</si>
  <si>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</si>
  <si>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</si>
  <si>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</si>
  <si>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</si>
  <si>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</si>
  <si>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</si>
  <si>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</si>
  <si>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</si>
  <si>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</si>
  <si>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</si>
  <si>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</si>
  <si>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</si>
  <si>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</si>
  <si>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</si>
  <si>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</si>
  <si>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</si>
  <si>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</si>
  <si>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</si>
  <si>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</si>
  <si>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</si>
  <si>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</si>
  <si>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</si>
  <si>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</si>
  <si>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</si>
  <si>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</si>
  <si>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</si>
  <si>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</si>
  <si>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</si>
  <si>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</si>
  <si>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</si>
  <si>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</si>
  <si>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</si>
  <si>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</si>
  <si>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</si>
  <si>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</si>
  <si>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</si>
  <si>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</si>
  <si>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</si>
  <si>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</si>
  <si>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</si>
  <si>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</si>
  <si>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</si>
  <si>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</si>
  <si>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</si>
  <si>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</si>
  <si>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</si>
  <si>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</si>
  <si>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</si>
  <si>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</si>
  <si>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</si>
  <si>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</si>
  <si>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</si>
  <si>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</si>
  <si>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</si>
  <si>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</si>
  <si>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</si>
  <si>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</si>
  <si>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</si>
  <si>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</si>
  <si>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</si>
  <si>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</si>
  <si>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</si>
  <si>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</si>
  <si>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</si>
  <si>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</si>
  <si>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</si>
  <si>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</si>
  <si>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</si>
  <si>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</si>
  <si>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</si>
  <si>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</si>
  <si>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</si>
  <si>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</si>
  <si>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</si>
  <si>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</si>
  <si>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</si>
  <si>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</si>
  <si>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</si>
  <si>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</si>
  <si>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</si>
  <si>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</si>
  <si>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</si>
  <si>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</si>
  <si>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</si>
  <si>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</si>
  <si>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</si>
  <si>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</si>
  <si>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</si>
  <si>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</si>
  <si>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</si>
  <si>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</si>
  <si>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</si>
  <si>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</si>
  <si>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</si>
  <si>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</si>
  <si>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</si>
  <si>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</si>
  <si>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</si>
  <si>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</si>
  <si>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</si>
  <si>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</si>
  <si>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</si>
  <si>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</si>
  <si>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</si>
  <si>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</si>
  <si>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</si>
  <si>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</si>
  <si>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</si>
  <si>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</si>
  <si>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</si>
  <si>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</si>
  <si>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</si>
  <si>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</si>
  <si>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</si>
  <si>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</si>
  <si>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</si>
  <si>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</si>
  <si>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</si>
  <si>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</si>
  <si>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</si>
  <si>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</si>
  <si>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</si>
  <si>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</si>
  <si>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</si>
  <si>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</si>
  <si>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</si>
  <si>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</si>
  <si>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</si>
  <si>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</si>
  <si>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</si>
  <si>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</si>
  <si>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</si>
  <si>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</si>
  <si>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</si>
  <si>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</si>
  <si>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</si>
  <si>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</si>
  <si>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</si>
  <si>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</si>
  <si>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</si>
  <si>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</si>
  <si>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</si>
  <si>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</si>
  <si>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</si>
  <si>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</si>
  <si>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</si>
  <si>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</si>
  <si>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</si>
  <si>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</si>
  <si>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</si>
  <si>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</si>
  <si>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</si>
  <si>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</si>
  <si>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</si>
  <si>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</si>
  <si>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</si>
  <si>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</si>
  <si>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</si>
  <si>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</si>
  <si>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</si>
  <si>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</si>
  <si>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</si>
  <si>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</si>
  <si>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</si>
  <si>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</si>
  <si>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</si>
  <si>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</si>
  <si>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</si>
  <si>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</si>
  <si>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</si>
  <si>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</si>
  <si>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</si>
  <si>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</si>
  <si>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</si>
  <si>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</si>
  <si>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</si>
  <si>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</si>
  <si>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</si>
  <si>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</si>
  <si>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</si>
  <si>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</si>
  <si>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</si>
  <si>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</si>
  <si>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</si>
  <si>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</si>
  <si>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</si>
  <si>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</si>
  <si>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</si>
  <si>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</si>
  <si>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</si>
  <si>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</si>
  <si>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</si>
  <si>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</si>
  <si>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</si>
  <si>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</si>
  <si>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</si>
  <si>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</si>
  <si>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</si>
  <si>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</si>
  <si>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</si>
  <si>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</si>
  <si>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</si>
  <si>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</si>
  <si>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</si>
  <si>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</si>
  <si>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</si>
  <si>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</si>
  <si>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</si>
  <si>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</si>
  <si>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</si>
  <si>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</si>
  <si>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</si>
  <si>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</si>
  <si>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</si>
  <si>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</si>
  <si>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</si>
  <si>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</si>
  <si>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</si>
  <si>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</si>
  <si>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</si>
  <si>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</si>
  <si>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</si>
  <si>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</si>
  <si>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</si>
  <si>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</si>
  <si>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</si>
  <si>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</si>
  <si>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</si>
  <si>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</si>
  <si>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</si>
  <si>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</si>
  <si>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</si>
  <si>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</si>
  <si>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</si>
  <si>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</si>
  <si>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</si>
  <si>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</si>
  <si>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</si>
  <si>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</si>
  <si>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</si>
  <si>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</si>
  <si>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</si>
  <si>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</si>
  <si>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</si>
  <si>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</si>
  <si>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</si>
  <si>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</si>
  <si>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</si>
  <si>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</si>
  <si>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</si>
  <si>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</si>
  <si>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</si>
  <si>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</si>
  <si>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</si>
  <si>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</si>
  <si>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</si>
  <si>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</si>
  <si>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</si>
  <si>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</si>
  <si>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</si>
  <si>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</si>
  <si>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</si>
  <si>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</si>
  <si>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</si>
  <si>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</si>
  <si>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</si>
  <si>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</si>
  <si>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</si>
  <si>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</si>
  <si>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</si>
  <si>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</si>
  <si>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</si>
  <si>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</si>
  <si>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</si>
  <si>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</si>
  <si>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</si>
  <si>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</si>
  <si>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</si>
  <si>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</si>
  <si>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</si>
  <si>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</si>
  <si>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</si>
  <si>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</si>
  <si>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</si>
  <si>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</si>
  <si>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</si>
  <si>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</si>
  <si>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</si>
  <si>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</si>
  <si>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</si>
  <si>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</si>
  <si>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</si>
  <si>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</si>
  <si>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</si>
  <si>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</si>
  <si>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</si>
  <si>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</si>
  <si>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</si>
  <si>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</si>
  <si>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</si>
  <si>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</si>
  <si>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</si>
  <si>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</si>
  <si>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</si>
  <si>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</si>
  <si>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</si>
  <si>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</si>
  <si>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</si>
  <si>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</si>
  <si>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</si>
  <si>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</si>
  <si>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</si>
  <si>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</si>
  <si>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</si>
  <si>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</si>
  <si>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</si>
  <si>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</si>
  <si>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</si>
  <si>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</si>
  <si>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</si>
  <si>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</si>
  <si>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</si>
  <si>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</si>
  <si>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</si>
  <si>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</si>
  <si>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</si>
  <si>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</si>
  <si>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</si>
  <si>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</si>
  <si>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</si>
  <si>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</si>
  <si>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</si>
  <si>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</si>
  <si>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</si>
  <si>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</si>
  <si>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</si>
  <si>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</si>
  <si>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</si>
  <si>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</si>
  <si>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</si>
  <si>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</si>
  <si>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</si>
  <si>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</si>
  <si>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</si>
  <si>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</si>
  <si>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</si>
  <si>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</si>
  <si>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</si>
  <si>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</si>
  <si>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</si>
  <si>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</si>
  <si>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</si>
  <si>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</si>
  <si>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</si>
  <si>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</si>
  <si>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</si>
  <si>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</si>
  <si>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</si>
  <si>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</si>
  <si>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</si>
  <si>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</si>
  <si>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</si>
  <si>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</si>
  <si>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</si>
  <si>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</si>
  <si>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</si>
  <si>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</si>
  <si>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</si>
  <si>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</si>
  <si>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</si>
  <si>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</si>
  <si>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</si>
  <si>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</si>
  <si>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</si>
  <si>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</si>
  <si>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</si>
  <si>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</si>
  <si>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</si>
  <si>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</si>
  <si>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</si>
  <si>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</si>
  <si>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</si>
  <si>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</si>
  <si>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</si>
  <si>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</si>
  <si>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</si>
  <si>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</si>
  <si>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</si>
  <si>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</si>
  <si>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</si>
  <si>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</si>
  <si>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</si>
  <si>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</si>
  <si>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</si>
  <si>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</si>
  <si>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</si>
  <si>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</si>
  <si>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</si>
  <si>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</si>
  <si>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</si>
  <si>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</si>
  <si>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</si>
  <si>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</si>
  <si>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</si>
  <si>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</si>
  <si>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</si>
  <si>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</si>
  <si>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</si>
  <si>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</si>
  <si>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</si>
  <si>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</si>
  <si>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</si>
  <si>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</si>
  <si>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</si>
  <si>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</si>
  <si>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</si>
  <si>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</si>
  <si>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</si>
  <si>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</si>
  <si>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</si>
  <si>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</si>
  <si>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</si>
  <si>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</si>
  <si>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</si>
  <si>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</si>
  <si>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</si>
  <si>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</si>
  <si>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</si>
  <si>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</si>
  <si>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</si>
  <si>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</si>
  <si>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</si>
  <si>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</si>
  <si>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</si>
  <si>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</si>
  <si>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</si>
  <si>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</si>
  <si>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</si>
  <si>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</si>
  <si>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</si>
  <si>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</si>
  <si>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</si>
  <si>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</si>
  <si>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</si>
  <si>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</si>
  <si>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</si>
  <si>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</si>
  <si>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</si>
  <si>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</si>
  <si>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</si>
  <si>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</si>
  <si>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</si>
  <si>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</si>
  <si>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</si>
  <si>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</si>
  <si>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</si>
  <si>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</si>
  <si>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</si>
  <si>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</si>
  <si>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</si>
  <si>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</si>
  <si>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</si>
  <si>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</si>
  <si>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</si>
  <si>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</si>
  <si>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</si>
  <si>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</si>
  <si>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</si>
  <si>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</si>
  <si>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</si>
  <si>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</si>
  <si>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</si>
  <si>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</si>
  <si>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</si>
  <si>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</si>
  <si>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</si>
  <si>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</si>
  <si>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</si>
  <si>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</si>
  <si>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</si>
  <si>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</si>
  <si>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</si>
  <si>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</si>
  <si>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</si>
  <si>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</si>
  <si>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</si>
  <si>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</si>
  <si>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</si>
  <si>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</si>
  <si>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</si>
  <si>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</si>
  <si>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</si>
  <si>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</si>
  <si>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</si>
  <si>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</si>
  <si>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</si>
  <si>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</si>
  <si>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</si>
  <si>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</si>
  <si>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</si>
  <si>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</si>
  <si>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</si>
  <si>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</si>
  <si>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</si>
  <si>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</si>
  <si>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</si>
  <si>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</si>
  <si>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</si>
  <si>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</si>
  <si>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</si>
  <si>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</si>
  <si>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</si>
  <si>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</si>
  <si>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</si>
  <si>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</si>
  <si>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</si>
  <si>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</si>
  <si>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</si>
  <si>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</si>
  <si>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</si>
  <si>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</si>
  <si>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</si>
  <si>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</si>
  <si>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</si>
  <si>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</si>
  <si>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</si>
  <si>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</si>
  <si>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</si>
  <si>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</si>
  <si>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</si>
  <si>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</si>
  <si>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</si>
  <si>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</si>
  <si>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</si>
  <si>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</si>
  <si>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</si>
  <si>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</si>
  <si>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</si>
  <si>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</si>
  <si>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</si>
  <si>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</si>
  <si>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</si>
  <si>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</si>
  <si>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</si>
  <si>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</si>
  <si>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</si>
  <si>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</si>
  <si>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</si>
  <si>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</si>
  <si>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</si>
  <si>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</si>
  <si>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</si>
  <si>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</si>
  <si>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</si>
  <si>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</si>
  <si>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</si>
  <si>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</si>
  <si>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</si>
  <si>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</si>
  <si>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</si>
  <si>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</si>
  <si>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</si>
  <si>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</si>
  <si>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</si>
  <si>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</si>
  <si>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</si>
  <si>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</si>
  <si>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</si>
  <si>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</si>
  <si>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</si>
  <si>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</si>
  <si>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</si>
  <si>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</si>
  <si>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</si>
  <si>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</si>
  <si>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</si>
  <si>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</si>
  <si>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</si>
  <si>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</si>
  <si>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</si>
  <si>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</si>
  <si>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</si>
  <si>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</si>
  <si>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</si>
  <si>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</si>
  <si>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</si>
  <si>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</si>
  <si>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</si>
  <si>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</si>
  <si>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</si>
  <si>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</si>
  <si>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</si>
  <si>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</si>
  <si>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</si>
  <si>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</si>
  <si>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</si>
  <si>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</si>
  <si>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</si>
  <si>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</si>
  <si>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</si>
  <si>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</si>
  <si>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</si>
  <si>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</si>
  <si>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</si>
  <si>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</si>
  <si>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</si>
  <si>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</si>
  <si>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</si>
  <si>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</si>
  <si>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</si>
  <si>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</si>
  <si>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</si>
  <si>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</si>
  <si>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</si>
  <si>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</si>
  <si>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</si>
  <si>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</si>
  <si>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</si>
  <si>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</si>
  <si>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</si>
  <si>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</si>
  <si>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</si>
  <si>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</si>
  <si>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</si>
  <si>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</si>
  <si>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</si>
  <si>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</si>
  <si>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</si>
  <si>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</si>
  <si>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</si>
  <si>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</si>
  <si>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</si>
  <si>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</si>
  <si>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</si>
  <si>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</si>
  <si>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</si>
  <si>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</si>
  <si>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</si>
  <si>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</si>
  <si>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</si>
  <si>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</si>
  <si>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</si>
  <si>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</si>
  <si>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</si>
  <si>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</si>
  <si>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</si>
  <si>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</si>
  <si>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</si>
  <si>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</si>
  <si>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</si>
  <si>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</si>
  <si>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</si>
  <si>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</si>
  <si>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</si>
  <si>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</si>
  <si>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</si>
  <si>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</si>
  <si>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</si>
  <si>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</si>
  <si>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</si>
  <si>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</si>
  <si>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</si>
  <si>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</si>
  <si>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</si>
  <si>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</si>
  <si>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</si>
  <si>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</si>
  <si>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</si>
  <si>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</si>
  <si>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</si>
  <si>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</si>
  <si>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</si>
  <si>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</si>
  <si>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</si>
  <si>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</si>
  <si>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</si>
  <si>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</si>
  <si>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</si>
  <si>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</si>
  <si>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</si>
  <si>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</si>
  <si>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</si>
  <si>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</si>
  <si>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</si>
  <si>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</si>
  <si>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</si>
  <si>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</si>
  <si>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</si>
  <si>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</si>
  <si>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</si>
  <si>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</si>
  <si>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</si>
  <si>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</si>
  <si>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</si>
  <si>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</si>
  <si>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</si>
  <si>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</si>
  <si>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</si>
  <si>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</si>
  <si>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</si>
  <si>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</si>
  <si>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</si>
  <si>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</si>
  <si>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</si>
  <si>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</si>
  <si>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</si>
  <si>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</si>
  <si>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</si>
  <si>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</si>
  <si>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</si>
  <si>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</si>
  <si>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</si>
  <si>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</si>
  <si>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</si>
  <si>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</si>
  <si>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</si>
  <si>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</si>
  <si>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</si>
  <si>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</si>
  <si>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</si>
  <si>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</si>
  <si>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</si>
  <si>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</si>
  <si>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</si>
  <si>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</si>
  <si>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</si>
  <si>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</si>
  <si>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</si>
  <si>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</si>
  <si>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</si>
  <si>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</si>
  <si>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</si>
  <si>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</si>
  <si>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</si>
  <si>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</si>
  <si>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</si>
  <si>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</si>
  <si>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</si>
  <si>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</si>
  <si>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</si>
  <si>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</si>
  <si>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</si>
  <si>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</si>
  <si>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</si>
  <si>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</si>
  <si>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</si>
  <si>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</si>
  <si>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</si>
  <si>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</si>
  <si>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</si>
  <si>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</si>
  <si>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</si>
  <si>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</si>
  <si>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</si>
  <si>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</si>
  <si>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</si>
  <si>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</si>
  <si>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</si>
  <si>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</si>
  <si>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</si>
  <si>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</si>
  <si>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</si>
  <si>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</si>
  <si>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</si>
  <si>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</si>
  <si>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</si>
  <si>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</si>
  <si>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</si>
  <si>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</si>
  <si>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</si>
  <si>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</si>
  <si>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</si>
  <si>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</si>
  <si>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</si>
  <si>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</si>
  <si>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</si>
  <si>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</si>
  <si>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</si>
  <si>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</si>
  <si>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</si>
  <si>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</si>
  <si>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</si>
  <si>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</si>
  <si>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</si>
  <si>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</si>
  <si>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</si>
  <si>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</si>
  <si>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</si>
  <si>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</si>
  <si>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</si>
  <si>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</si>
  <si>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</si>
  <si>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</si>
  <si>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</si>
  <si>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</si>
  <si>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</si>
  <si>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</si>
  <si>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</si>
  <si>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</si>
  <si>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</si>
  <si>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</si>
  <si>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</si>
  <si>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</si>
  <si>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</si>
  <si>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</si>
  <si>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</si>
  <si>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</si>
  <si>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</si>
  <si>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</si>
  <si>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</si>
  <si>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</si>
  <si>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</si>
  <si>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</si>
  <si>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</si>
  <si>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</si>
  <si>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</si>
  <si>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</si>
  <si>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</si>
  <si>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</si>
  <si>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</si>
  <si>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</si>
  <si>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</si>
  <si>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</si>
  <si>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</si>
  <si>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</si>
  <si>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</si>
  <si>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</si>
  <si>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</si>
  <si>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</si>
  <si>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</si>
  <si>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</si>
  <si>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</si>
  <si>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</si>
  <si>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</si>
  <si>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</si>
  <si>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</si>
  <si>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</si>
  <si>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</si>
  <si>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</si>
  <si>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</si>
  <si>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</si>
  <si>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</si>
  <si>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</si>
  <si>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</si>
  <si>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</si>
  <si>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</si>
  <si>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</si>
  <si>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</si>
  <si>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</si>
  <si>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</si>
  <si>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</si>
  <si>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</si>
  <si>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</si>
  <si>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</si>
  <si>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</si>
  <si>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</si>
  <si>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</si>
  <si>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</si>
  <si>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</si>
  <si>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</si>
  <si>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</si>
  <si>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</si>
  <si>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</si>
  <si>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</si>
  <si>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</si>
  <si>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</si>
  <si>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</si>
  <si>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</si>
  <si>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</si>
  <si>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</si>
  <si>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</si>
  <si>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</si>
  <si>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</si>
  <si>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</si>
  <si>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</si>
  <si>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</si>
  <si>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</si>
  <si>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</si>
  <si>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</si>
  <si>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</si>
  <si>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</si>
  <si>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</si>
  <si>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</si>
  <si>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</si>
  <si>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</si>
  <si>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</si>
  <si>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</si>
  <si>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</si>
  <si>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</si>
  <si>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</si>
  <si>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</si>
  <si>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</si>
  <si>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</si>
  <si>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</si>
  <si>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</si>
  <si>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</si>
  <si>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</si>
  <si>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</si>
  <si>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</si>
  <si>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</si>
  <si>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</si>
  <si>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</si>
  <si>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</si>
  <si>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</si>
  <si>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</si>
  <si>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</si>
  <si>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</si>
  <si>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</si>
  <si>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</si>
  <si>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</si>
  <si>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</si>
  <si>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</si>
  <si>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</si>
  <si>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</si>
  <si>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</si>
  <si>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</si>
  <si>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</si>
  <si>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</si>
  <si>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</si>
  <si>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</si>
  <si>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</si>
  <si>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</si>
  <si>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</si>
  <si>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</si>
  <si>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</si>
  <si>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</si>
  <si>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</si>
  <si>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</si>
  <si>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</si>
  <si>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</si>
  <si>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</si>
  <si>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</si>
  <si>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</si>
  <si>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</si>
  <si>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</si>
  <si>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</si>
  <si>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</si>
  <si>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</si>
  <si>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</si>
  <si>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</si>
  <si>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</si>
  <si>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</si>
  <si>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</si>
  <si>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</si>
  <si>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</si>
  <si>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</si>
  <si>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</si>
  <si>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</si>
  <si>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</si>
  <si>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</si>
  <si>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</si>
  <si>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</si>
  <si>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</si>
  <si>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</si>
  <si>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</si>
  <si>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</si>
  <si>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</si>
  <si>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</si>
  <si>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</si>
  <si>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</si>
  <si>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</si>
  <si>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</si>
  <si>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</si>
  <si>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</si>
  <si>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</si>
  <si>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</si>
  <si>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</si>
  <si>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</si>
  <si>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</si>
  <si>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</si>
  <si>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</si>
  <si>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</si>
  <si>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</si>
  <si>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</si>
  <si>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</si>
  <si>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</si>
  <si>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</si>
  <si>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</si>
  <si>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</si>
  <si>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</si>
  <si>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</si>
  <si>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</si>
  <si>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</si>
  <si>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</si>
  <si>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</si>
  <si>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</si>
  <si>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</si>
  <si>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</si>
  <si>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</si>
  <si>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</si>
  <si>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</si>
  <si>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</si>
  <si>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</si>
  <si>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</si>
  <si>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</si>
  <si>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</si>
  <si>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</si>
  <si>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</si>
  <si>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</si>
  <si>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</si>
  <si>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</si>
  <si>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</si>
  <si>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</si>
  <si>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</si>
  <si>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</si>
  <si>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</si>
  <si>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</si>
  <si>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</si>
  <si>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</si>
  <si>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</si>
  <si>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</si>
  <si>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</si>
  <si>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</si>
  <si>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</si>
  <si>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</si>
  <si>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</si>
  <si>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</si>
  <si>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</si>
  <si>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</si>
  <si>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</si>
  <si>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</si>
  <si>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</si>
  <si>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</si>
  <si>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</si>
  <si>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</si>
  <si>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</si>
  <si>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</si>
  <si>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</si>
  <si>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</si>
  <si>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</si>
  <si>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</si>
  <si>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</si>
  <si>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</si>
  <si>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</si>
  <si>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</si>
  <si>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</si>
  <si>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</si>
  <si>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</si>
  <si>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</si>
  <si>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</si>
  <si>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</si>
  <si>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</si>
  <si>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</si>
  <si>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</si>
  <si>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</si>
  <si>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</si>
  <si>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</si>
  <si>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</si>
  <si>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</si>
  <si>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</si>
  <si>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</si>
  <si>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</si>
  <si>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</si>
  <si>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</si>
  <si>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</si>
  <si>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</si>
  <si>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</si>
  <si>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</si>
  <si>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</si>
  <si>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</si>
  <si>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</si>
  <si>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</si>
  <si>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</si>
  <si>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</si>
  <si>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</si>
  <si>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</si>
  <si>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</si>
  <si>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</si>
  <si>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</si>
  <si>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</si>
  <si>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</si>
  <si>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</si>
  <si>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</si>
  <si>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</si>
  <si>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</si>
  <si>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</si>
  <si>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</si>
  <si>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</si>
  <si>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</si>
  <si>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</si>
  <si>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</si>
  <si>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</si>
  <si>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</si>
  <si>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</si>
  <si>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</si>
  <si>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</si>
  <si>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</si>
  <si>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</si>
  <si>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</si>
  <si>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</si>
  <si>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</si>
  <si>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</si>
  <si>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</si>
  <si>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</si>
  <si>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</si>
  <si>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</si>
  <si>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</si>
  <si>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</si>
  <si>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</si>
  <si>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</si>
  <si>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</si>
  <si>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</si>
  <si>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</si>
  <si>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</si>
  <si>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</si>
  <si>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</si>
  <si>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</si>
  <si>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</si>
  <si>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</si>
  <si>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</si>
  <si>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</si>
  <si>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</si>
  <si>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</si>
  <si>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</si>
  <si>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</si>
  <si>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</si>
  <si>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</si>
  <si>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</si>
  <si>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</si>
  <si>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</si>
  <si>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</si>
  <si>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</si>
  <si>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</si>
  <si>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</si>
  <si>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</si>
  <si>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</si>
  <si>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</si>
  <si>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</si>
  <si>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</si>
  <si>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</si>
  <si>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</si>
  <si>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</si>
  <si>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</si>
  <si>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</si>
  <si>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</si>
  <si>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</si>
  <si>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</si>
  <si>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</si>
  <si>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</si>
  <si>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</si>
  <si>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</si>
  <si>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</si>
  <si>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</si>
  <si>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</si>
  <si>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</si>
  <si>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</si>
  <si>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</si>
  <si>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</si>
  <si>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</si>
  <si>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</si>
  <si>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</si>
  <si>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</si>
  <si>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</si>
  <si>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</si>
  <si>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</si>
  <si>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</si>
  <si>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</si>
  <si>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</si>
  <si>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</si>
  <si>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</si>
  <si>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</si>
  <si>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</si>
  <si>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</si>
  <si>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</si>
  <si>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</si>
  <si>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</si>
  <si>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</si>
  <si>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</si>
  <si>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</si>
  <si>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</si>
  <si>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</si>
  <si>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</si>
  <si>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</si>
  <si>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</si>
  <si>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</si>
  <si>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</si>
  <si>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</si>
  <si>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</si>
  <si>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</si>
  <si>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</si>
  <si>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</si>
  <si>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</si>
  <si>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</si>
  <si>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</si>
  <si>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</si>
  <si>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</si>
  <si>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</si>
  <si>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</si>
  <si>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</si>
  <si>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</si>
  <si>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</si>
  <si>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</si>
  <si>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</si>
  <si>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</si>
  <si>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</si>
  <si>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</si>
  <si>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</si>
  <si>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</si>
  <si>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</si>
  <si>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</si>
  <si>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</si>
  <si>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</si>
  <si>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</si>
  <si>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</si>
  <si>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</si>
  <si>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</si>
  <si>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</si>
  <si>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</si>
  <si>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</si>
  <si>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</si>
  <si>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</si>
  <si>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</si>
  <si>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</si>
  <si>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</si>
  <si>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</si>
  <si>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</si>
  <si>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</si>
  <si>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</si>
  <si>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</si>
  <si>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</si>
  <si>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</si>
  <si>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</si>
  <si>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</si>
  <si>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</si>
  <si>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</si>
  <si>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</si>
  <si>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</si>
  <si>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</si>
  <si>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</si>
  <si>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</si>
  <si>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</si>
  <si>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</si>
  <si>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</si>
  <si>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</si>
  <si>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</si>
  <si>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</si>
  <si>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</si>
  <si>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</si>
  <si>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</si>
  <si>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</si>
  <si>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</si>
  <si>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</si>
  <si>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</si>
  <si>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</si>
  <si>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</si>
  <si>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</si>
  <si>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</si>
  <si>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</si>
  <si>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</si>
  <si>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</si>
  <si>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</si>
  <si>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</si>
  <si>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</si>
  <si>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</si>
  <si>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</si>
  <si>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</si>
  <si>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</si>
  <si>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</si>
  <si>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</si>
  <si>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</si>
  <si>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</si>
  <si>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</si>
  <si>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</si>
  <si>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</si>
  <si>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</si>
  <si>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</si>
  <si>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</si>
  <si>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</si>
  <si>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</si>
  <si>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</si>
  <si>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</si>
  <si>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</si>
  <si>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</si>
  <si>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</si>
  <si>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</si>
  <si>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</si>
  <si>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</si>
  <si>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</si>
  <si>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</si>
  <si>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</si>
  <si>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</si>
  <si>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</si>
  <si>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</si>
  <si>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</si>
  <si>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</si>
  <si>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</si>
  <si>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</si>
  <si>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</si>
  <si>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</si>
  <si>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</si>
  <si>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</si>
  <si>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</si>
  <si>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</si>
  <si>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</si>
  <si>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</si>
  <si>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</si>
  <si>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</si>
  <si>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</si>
  <si>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</si>
  <si>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</si>
  <si>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</si>
  <si>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</si>
  <si>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</si>
  <si>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</si>
  <si>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</si>
  <si>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</si>
  <si>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</si>
  <si>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</si>
  <si>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</si>
  <si>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</si>
  <si>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</si>
  <si>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</si>
  <si>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</si>
  <si>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</si>
  <si>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</si>
  <si>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</si>
  <si>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</si>
  <si>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</si>
  <si>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</si>
  <si>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</si>
  <si>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</si>
  <si>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</si>
  <si>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</si>
  <si>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</si>
  <si>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</si>
  <si>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</si>
  <si>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</si>
  <si>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</si>
  <si>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</si>
  <si>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</si>
  <si>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</si>
  <si>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</si>
  <si>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</si>
  <si>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</si>
  <si>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</si>
  <si>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</si>
  <si>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</si>
  <si>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</si>
  <si>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</si>
  <si>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</si>
  <si>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</si>
  <si>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</si>
  <si>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</si>
  <si>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</si>
  <si>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</si>
  <si>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</si>
  <si>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</si>
  <si>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</si>
  <si>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</si>
  <si>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</si>
  <si>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</si>
  <si>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</si>
  <si>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</si>
  <si>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</si>
  <si>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</si>
  <si>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</si>
  <si>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</si>
  <si>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</si>
  <si>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</si>
  <si>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</si>
  <si>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</si>
  <si>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</si>
  <si>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</si>
  <si>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</si>
  <si>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</si>
  <si>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</si>
  <si>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</si>
  <si>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</si>
  <si>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</si>
  <si>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</si>
  <si>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</si>
  <si>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</si>
  <si>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</si>
  <si>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</si>
  <si>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</si>
  <si>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</si>
  <si>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</si>
  <si>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</si>
  <si>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</si>
  <si>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</si>
  <si>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</si>
  <si>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</si>
  <si>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</si>
  <si>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</si>
  <si>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</si>
  <si>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</si>
  <si>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</si>
  <si>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</si>
  <si>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</si>
  <si>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</si>
  <si>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</si>
  <si>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</si>
  <si>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</si>
  <si>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</si>
  <si>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</si>
  <si>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</si>
  <si>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</si>
  <si>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</si>
  <si>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</si>
  <si>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</si>
  <si>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</si>
  <si>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</si>
  <si>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</si>
  <si>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</si>
  <si>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</si>
  <si>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</si>
  <si>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</si>
  <si>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</si>
  <si>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</si>
  <si>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</si>
  <si>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</si>
  <si>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</si>
  <si>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</si>
  <si>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</si>
  <si>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</si>
  <si>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</si>
  <si>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</si>
  <si>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</si>
  <si>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</si>
  <si>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</si>
  <si>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</si>
  <si>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</si>
  <si>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</si>
  <si>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</si>
  <si>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</si>
  <si>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</si>
  <si>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</si>
  <si>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</si>
  <si>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</si>
  <si>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</si>
  <si>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</si>
  <si>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</si>
  <si>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</si>
  <si>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</si>
  <si>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</si>
  <si>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</si>
  <si>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</si>
  <si>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</si>
  <si>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</si>
  <si>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</si>
  <si>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</si>
  <si>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</si>
  <si>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</si>
  <si>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</si>
  <si>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</si>
  <si>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</si>
  <si>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</si>
  <si>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</si>
  <si>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</si>
  <si>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</si>
  <si>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</si>
  <si>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</si>
  <si>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</si>
  <si>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</si>
  <si>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</si>
  <si>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</si>
  <si>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</si>
  <si>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</si>
  <si>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</si>
  <si>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</si>
  <si>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</si>
  <si>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</si>
  <si>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</si>
  <si>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</si>
  <si>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</si>
  <si>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</si>
  <si>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</si>
  <si>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</si>
  <si>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</si>
  <si>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</si>
  <si>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</si>
  <si>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</si>
  <si>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</si>
  <si>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</si>
  <si>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</si>
  <si>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</si>
  <si>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</si>
  <si>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</si>
  <si>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</si>
  <si>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</si>
  <si>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</si>
  <si>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</si>
  <si>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</si>
  <si>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</si>
  <si>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</si>
  <si>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</si>
  <si>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</si>
  <si>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</si>
  <si>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</si>
  <si>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</si>
  <si>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</si>
  <si>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</si>
  <si>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</si>
  <si>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</si>
  <si>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</si>
  <si>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</si>
  <si>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</si>
  <si>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</si>
  <si>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</si>
  <si>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</si>
  <si>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</si>
  <si>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</si>
  <si>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</si>
  <si>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</si>
  <si>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</si>
  <si>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</si>
  <si>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</si>
  <si>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</si>
  <si>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</si>
  <si>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</si>
  <si>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</si>
  <si>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</si>
  <si>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</si>
  <si>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</si>
  <si>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</si>
  <si>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</si>
  <si>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</si>
  <si>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</si>
  <si>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</si>
  <si>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</si>
  <si>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</si>
  <si>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</si>
  <si>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</si>
  <si>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</si>
  <si>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</si>
  <si>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</si>
  <si>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</si>
  <si>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</si>
  <si>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</si>
  <si>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</si>
  <si>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</si>
  <si>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</si>
  <si>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</si>
  <si>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</si>
  <si>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</si>
  <si>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</si>
  <si>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</si>
  <si>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</si>
  <si>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</si>
  <si>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</si>
  <si>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</si>
  <si>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</si>
  <si>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</si>
  <si>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</si>
  <si>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</si>
  <si>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</si>
  <si>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</si>
  <si>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</si>
  <si>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</si>
  <si>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</si>
  <si>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</si>
  <si>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</si>
  <si>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</si>
  <si>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</si>
  <si>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</si>
  <si>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</si>
  <si>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</si>
  <si>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</si>
  <si>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</si>
  <si>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</si>
  <si>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</si>
  <si>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</si>
  <si>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</si>
  <si>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</si>
  <si>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</si>
  <si>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</si>
  <si>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</si>
  <si>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</si>
  <si>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</si>
  <si>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</si>
  <si>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</si>
  <si>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</si>
  <si>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</si>
  <si>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</si>
  <si>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</si>
  <si>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</si>
  <si>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</si>
  <si>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</si>
  <si>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</si>
  <si>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</si>
  <si>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</si>
  <si>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</si>
  <si>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</si>
  <si>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</si>
  <si>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</si>
  <si>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</si>
  <si>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</si>
  <si>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</si>
  <si>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</si>
  <si>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</si>
  <si>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</si>
  <si>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</si>
  <si>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</si>
  <si>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</si>
  <si>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</si>
  <si>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</si>
  <si>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</si>
  <si>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</si>
  <si>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</si>
  <si>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</si>
  <si>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</si>
  <si>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</si>
  <si>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</si>
  <si>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</si>
  <si>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</si>
  <si>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</si>
  <si>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</si>
  <si>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</si>
  <si>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</si>
  <si>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</si>
  <si>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</si>
  <si>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</si>
  <si>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</si>
  <si>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</si>
  <si>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</si>
  <si>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</si>
  <si>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</si>
  <si>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</si>
  <si>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</si>
  <si>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</si>
  <si>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</si>
  <si>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</si>
  <si>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</si>
  <si>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</si>
  <si>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</si>
  <si>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</si>
  <si>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</si>
  <si>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</si>
  <si>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</si>
  <si>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</si>
  <si>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</si>
  <si>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</si>
  <si>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</si>
  <si>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</si>
  <si>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</si>
  <si>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</si>
  <si>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</si>
  <si>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</si>
  <si>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</si>
  <si>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</si>
  <si>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</si>
  <si>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</si>
  <si>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</si>
  <si>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</si>
  <si>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</si>
  <si>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</si>
  <si>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</si>
  <si>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</si>
  <si>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</si>
  <si>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</si>
  <si>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</si>
  <si>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</si>
  <si>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</si>
  <si>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</si>
  <si>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</si>
  <si>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</si>
  <si>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</si>
  <si>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</si>
  <si>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</si>
  <si>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</si>
  <si>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</si>
  <si>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</si>
  <si>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</si>
  <si>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</si>
  <si>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</si>
  <si>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</si>
  <si>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</si>
  <si>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</si>
  <si>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</si>
  <si>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</si>
  <si>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</si>
  <si>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</si>
  <si>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</si>
  <si>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</si>
  <si>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</si>
  <si>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</si>
  <si>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</si>
  <si>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</si>
  <si>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</si>
  <si>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</si>
  <si>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</si>
  <si>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</si>
  <si>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</si>
  <si>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</si>
  <si>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</si>
  <si>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</si>
  <si>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</si>
  <si>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</si>
  <si>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</si>
  <si>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</si>
  <si>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</si>
  <si>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</si>
  <si>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</si>
  <si>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</si>
  <si>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</si>
  <si>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</si>
  <si>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</si>
  <si>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</si>
  <si>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</si>
  <si>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</si>
  <si>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</si>
  <si>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</si>
  <si>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</si>
  <si>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</si>
  <si>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</si>
  <si>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</si>
  <si>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</si>
  <si>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</si>
  <si>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</si>
  <si>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</si>
  <si>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</si>
  <si>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</si>
  <si>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</si>
  <si>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</si>
  <si>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</si>
  <si>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</si>
  <si>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</si>
  <si>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</si>
  <si>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</si>
  <si>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</si>
  <si>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</si>
  <si>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</si>
  <si>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</si>
  <si>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</si>
  <si>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</si>
  <si>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</si>
  <si>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</si>
  <si>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</si>
  <si>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</si>
  <si>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</si>
  <si>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</si>
  <si>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</si>
  <si>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</si>
  <si>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</si>
  <si>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</si>
  <si>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</si>
  <si>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</si>
  <si>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</si>
  <si>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</si>
  <si>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</si>
  <si>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</si>
  <si>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</si>
  <si>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</si>
  <si>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</si>
  <si>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</si>
  <si>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</si>
  <si>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</si>
  <si>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</si>
  <si>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</si>
  <si>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</si>
  <si>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</si>
  <si>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</si>
  <si>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</si>
  <si>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</si>
  <si>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</si>
  <si>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</si>
  <si>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</si>
  <si>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</si>
  <si>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</si>
  <si>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</si>
  <si>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</si>
  <si>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</si>
  <si>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</si>
  <si>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</si>
  <si>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</si>
  <si>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</si>
  <si>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</si>
  <si>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</si>
  <si>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</si>
  <si>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</si>
  <si>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</si>
  <si>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</si>
  <si>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</si>
  <si>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</si>
  <si>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</si>
  <si>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</si>
  <si>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</si>
  <si>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</si>
  <si>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</si>
  <si>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</si>
  <si>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</si>
  <si>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</si>
  <si>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</si>
  <si>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</si>
  <si>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</si>
  <si>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</si>
  <si>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</si>
  <si>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</si>
  <si>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</si>
  <si>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</si>
  <si>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</si>
  <si>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</si>
  <si>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</si>
  <si>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</si>
  <si>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</si>
  <si>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</si>
  <si>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</si>
  <si>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</si>
  <si>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</si>
  <si>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</si>
  <si>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</si>
  <si>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</si>
  <si>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</si>
  <si>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</si>
  <si>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</si>
  <si>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</si>
  <si>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</si>
  <si>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</si>
  <si>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</si>
  <si>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</si>
  <si>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</si>
  <si>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</si>
  <si>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</si>
  <si>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</si>
  <si>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</si>
  <si>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</si>
  <si>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</si>
  <si>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</si>
  <si>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</si>
  <si>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</si>
  <si>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</si>
  <si>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</si>
  <si>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</si>
  <si>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</si>
  <si>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</si>
  <si>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</si>
  <si>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</si>
  <si>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</si>
  <si>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</si>
  <si>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</si>
  <si>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</si>
  <si>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</si>
  <si>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</si>
  <si>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</si>
  <si>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</si>
  <si>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</si>
  <si>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</si>
  <si>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</si>
  <si>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</si>
  <si>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</si>
  <si>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</si>
  <si>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</si>
  <si>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</si>
  <si>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</si>
  <si>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</si>
  <si>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</si>
  <si>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</si>
  <si>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</si>
  <si>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</si>
  <si>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</si>
  <si>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</si>
  <si>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</si>
  <si>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</si>
  <si>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</si>
  <si>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</si>
  <si>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</si>
  <si>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</si>
  <si>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</si>
  <si>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</si>
  <si>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</si>
  <si>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</si>
  <si>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</si>
  <si>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</si>
  <si>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</si>
  <si>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</si>
  <si>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</si>
  <si>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</si>
  <si>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</si>
  <si>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</si>
  <si>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</si>
  <si>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</si>
  <si>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</si>
  <si>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</si>
  <si>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</si>
  <si>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</si>
  <si>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</si>
  <si>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</si>
  <si>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</si>
  <si>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</si>
  <si>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</si>
  <si>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</si>
  <si>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</si>
  <si>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</si>
  <si>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</si>
  <si>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</si>
  <si>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</si>
  <si>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</si>
  <si>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</si>
  <si>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</si>
  <si>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</si>
  <si>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</si>
  <si>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</si>
  <si>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</si>
  <si>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</si>
  <si>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</si>
  <si>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</si>
  <si>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</si>
  <si>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</si>
  <si>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</si>
  <si>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</si>
  <si>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</si>
  <si>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</si>
  <si>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</si>
  <si>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</si>
  <si>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</si>
  <si>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</si>
  <si>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</si>
  <si>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</si>
  <si>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</si>
  <si>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</si>
  <si>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</si>
  <si>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</si>
  <si>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</si>
  <si>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</si>
  <si>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</si>
  <si>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</si>
  <si>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</si>
  <si>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</si>
  <si>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</si>
  <si>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</si>
  <si>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</si>
  <si>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</si>
  <si>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</si>
  <si>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</si>
  <si>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</si>
  <si>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</si>
  <si>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</si>
  <si>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</si>
  <si>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</si>
  <si>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</si>
  <si>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</si>
  <si>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</si>
  <si>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</si>
  <si>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</si>
  <si>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</si>
  <si>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</si>
  <si>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</si>
  <si>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</si>
  <si>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</si>
  <si>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</si>
  <si>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</si>
  <si>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</si>
  <si>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</si>
  <si>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</si>
  <si>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</si>
  <si>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</si>
  <si>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</si>
  <si>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</si>
  <si>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</si>
  <si>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</si>
  <si>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</si>
  <si>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</si>
  <si>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</si>
  <si>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</si>
  <si>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</si>
  <si>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</si>
  <si>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</si>
  <si>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</si>
  <si>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</si>
  <si>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</si>
  <si>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</si>
  <si>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</si>
  <si>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</si>
  <si>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</si>
  <si>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</si>
  <si>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</si>
  <si>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</si>
  <si>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</si>
  <si>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</si>
  <si>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</si>
  <si>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</si>
  <si>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</si>
  <si>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</si>
  <si>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</si>
  <si>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</si>
  <si>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</si>
  <si>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</si>
  <si>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</si>
  <si>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</si>
  <si>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</si>
  <si>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</si>
  <si>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</si>
  <si>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</si>
  <si>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</si>
  <si>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</si>
  <si>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</si>
  <si>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</si>
  <si>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</si>
  <si>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</si>
  <si>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</si>
  <si>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</si>
  <si>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</si>
  <si>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</si>
  <si>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</si>
  <si>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</si>
  <si>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</si>
  <si>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</si>
  <si>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</si>
  <si>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</si>
  <si>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</si>
  <si>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</si>
  <si>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</si>
  <si>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</si>
  <si>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</si>
  <si>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</si>
  <si>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</si>
  <si>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</si>
  <si>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</si>
  <si>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</si>
  <si>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</si>
  <si>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</si>
  <si>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</si>
  <si>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</si>
  <si>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</si>
  <si>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</si>
  <si>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</si>
  <si>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</si>
  <si>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</si>
  <si>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</si>
  <si>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</si>
  <si>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</si>
  <si>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</si>
  <si>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</si>
  <si>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</si>
  <si>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</si>
  <si>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</si>
  <si>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</si>
  <si>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</si>
  <si>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</si>
  <si>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</si>
  <si>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</si>
  <si>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</si>
  <si>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</si>
  <si>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</si>
  <si>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</si>
  <si>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</si>
  <si>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</si>
  <si>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</si>
  <si>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</si>
  <si>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</si>
  <si>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</si>
  <si>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</si>
  <si>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</si>
  <si>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</si>
  <si>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</si>
  <si>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</si>
  <si>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</si>
  <si>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</si>
  <si>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</si>
  <si>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</si>
  <si>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</si>
  <si>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</si>
  <si>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</si>
  <si>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</si>
  <si>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</si>
  <si>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</si>
  <si>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</si>
  <si>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</si>
  <si>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</si>
  <si>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</si>
  <si>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</si>
  <si>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</si>
  <si>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</si>
  <si>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</si>
  <si>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</si>
  <si>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</si>
  <si>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</si>
  <si>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</si>
  <si>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</si>
  <si>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</si>
  <si>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</si>
  <si>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</si>
  <si>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</si>
  <si>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</si>
  <si>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</si>
  <si>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</si>
  <si>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</si>
  <si>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</si>
  <si>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</si>
  <si>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</si>
  <si>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</si>
  <si>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</si>
  <si>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</si>
  <si>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</si>
  <si>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</si>
  <si>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</si>
  <si>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</si>
  <si>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</si>
  <si>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</si>
  <si>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</si>
  <si>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</si>
  <si>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</si>
  <si>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</si>
  <si>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</si>
  <si>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</si>
  <si>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</si>
  <si>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</si>
  <si>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</si>
  <si>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</si>
  <si>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</si>
  <si>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</si>
  <si>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</si>
  <si>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</si>
  <si>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</si>
  <si>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</si>
  <si>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</si>
  <si>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</si>
  <si>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</si>
  <si>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</si>
  <si>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</si>
  <si>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</si>
  <si>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</si>
  <si>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</si>
  <si>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</si>
  <si>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</si>
  <si>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</si>
  <si>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</si>
  <si>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</si>
  <si>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</si>
  <si>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</si>
  <si>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</si>
  <si>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</si>
  <si>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</si>
  <si>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</si>
  <si>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</si>
  <si>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</si>
  <si>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</si>
  <si>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</si>
  <si>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</si>
  <si>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</si>
  <si>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</si>
  <si>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</si>
  <si>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</si>
  <si>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</si>
  <si>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</si>
  <si>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</si>
  <si>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</si>
  <si>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</si>
  <si>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</si>
  <si>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</si>
  <si>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</si>
  <si>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</si>
  <si>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</si>
  <si>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</si>
  <si>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</si>
  <si>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</si>
  <si>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</si>
  <si>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</si>
  <si>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</si>
  <si>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</si>
  <si>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</si>
  <si>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</si>
  <si>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</si>
  <si>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</si>
  <si>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</si>
  <si>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</si>
  <si>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</si>
  <si>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</si>
  <si>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</si>
  <si>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</si>
  <si>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</si>
  <si>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</si>
  <si>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</si>
  <si>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</si>
  <si>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</si>
  <si>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</si>
  <si>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</si>
  <si>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</si>
  <si>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</si>
  <si>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</si>
  <si>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</si>
  <si>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</si>
  <si>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</si>
  <si>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</si>
  <si>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</si>
  <si>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</si>
  <si>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</si>
  <si>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</si>
  <si>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</si>
  <si>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</si>
  <si>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</si>
  <si>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</si>
  <si>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</si>
  <si>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</si>
  <si>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</si>
  <si>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</si>
  <si>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</si>
  <si>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</si>
  <si>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</si>
  <si>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</si>
  <si>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</si>
  <si>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</si>
  <si>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</si>
  <si>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</si>
  <si>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</si>
  <si>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</si>
  <si>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</si>
  <si>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</si>
  <si>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</si>
  <si>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</si>
  <si>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</si>
  <si>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</si>
  <si>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</si>
  <si>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</si>
  <si>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</si>
  <si>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</si>
  <si>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</si>
  <si>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</si>
  <si>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</si>
  <si>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</si>
  <si>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</si>
  <si>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</si>
  <si>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</si>
  <si>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</si>
  <si>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</si>
  <si>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</si>
  <si>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</si>
  <si>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</si>
  <si>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</si>
  <si>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</si>
  <si>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</si>
  <si>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</si>
  <si>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</si>
  <si>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</si>
  <si>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</si>
  <si>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</si>
  <si>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</si>
  <si>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</si>
  <si>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</si>
  <si>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</si>
  <si>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</si>
  <si>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</si>
  <si>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</si>
  <si>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</si>
  <si>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</si>
  <si>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</si>
  <si>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</si>
  <si>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</si>
  <si>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</si>
  <si>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</si>
  <si>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</si>
  <si>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</si>
  <si>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</si>
  <si>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</si>
  <si>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</si>
  <si>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</si>
  <si>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</si>
  <si>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</si>
  <si>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</si>
  <si>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</si>
  <si>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</si>
  <si>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</si>
  <si>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</si>
  <si>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</si>
  <si>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</si>
  <si>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</si>
  <si>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</si>
  <si>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</si>
  <si>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</si>
  <si>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</si>
  <si>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</si>
  <si>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</si>
  <si>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</si>
  <si>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</si>
  <si>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</si>
  <si>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</si>
  <si>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</si>
  <si>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</si>
  <si>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</si>
  <si>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</si>
  <si>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</si>
  <si>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</si>
  <si>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</si>
  <si>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</si>
  <si>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</si>
  <si>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</si>
  <si>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</si>
  <si>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</si>
  <si>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</si>
  <si>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</si>
  <si>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</si>
  <si>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</si>
  <si>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</si>
  <si>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</si>
  <si>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</si>
  <si>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</si>
  <si>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</si>
  <si>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</si>
  <si>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</si>
  <si>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</si>
  <si>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</si>
  <si>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</si>
  <si>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</si>
  <si>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</si>
  <si>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</si>
  <si>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</si>
  <si>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</si>
  <si>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</si>
  <si>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</si>
  <si>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</si>
  <si>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</si>
  <si>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</si>
  <si>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</si>
  <si>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</si>
  <si>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</si>
  <si>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</si>
  <si>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</si>
  <si>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</si>
  <si>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</si>
  <si>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</si>
  <si>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</si>
  <si>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</si>
  <si>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</si>
  <si>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</si>
  <si>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</si>
  <si>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</si>
  <si>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</si>
  <si>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</si>
  <si>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</si>
  <si>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</si>
  <si>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</si>
  <si>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</si>
  <si>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</si>
  <si>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</si>
  <si>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</si>
  <si>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</si>
  <si>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</si>
  <si>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</si>
  <si>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</si>
  <si>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</si>
  <si>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</si>
  <si>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</si>
  <si>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</si>
  <si>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</si>
  <si>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</si>
  <si>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</si>
  <si>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</si>
  <si>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</si>
  <si>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</si>
  <si>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</si>
  <si>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</si>
  <si>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</si>
  <si>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</si>
  <si>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</si>
  <si>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</si>
  <si>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</si>
  <si>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</si>
  <si>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</si>
  <si>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</si>
  <si>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</si>
  <si>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</si>
  <si>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</si>
  <si>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</si>
  <si>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</si>
  <si>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</si>
  <si>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</si>
  <si>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</si>
  <si>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</si>
  <si>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</si>
  <si>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</si>
  <si>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</si>
  <si>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</si>
  <si>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</si>
  <si>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</si>
  <si>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</si>
  <si>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</si>
  <si>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</si>
  <si>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</si>
  <si>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</si>
  <si>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</si>
  <si>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</si>
  <si>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</si>
  <si>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</si>
  <si>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</si>
  <si>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</si>
  <si>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</si>
  <si>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</si>
  <si>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</si>
  <si>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</si>
  <si>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</si>
  <si>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</si>
  <si>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</si>
  <si>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</si>
  <si>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</si>
  <si>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</si>
  <si>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</si>
  <si>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</si>
  <si>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</si>
  <si>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</si>
  <si>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</si>
  <si>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</si>
  <si>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</si>
  <si>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</si>
  <si>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</si>
  <si>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</si>
  <si>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</si>
  <si>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</si>
  <si>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</si>
  <si>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</si>
  <si>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</si>
  <si>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</si>
  <si>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</si>
  <si>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</si>
  <si>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</si>
  <si>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</si>
  <si>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</si>
  <si>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</si>
  <si>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</si>
  <si>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</si>
  <si>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</si>
  <si>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</si>
  <si>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</si>
  <si>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</si>
  <si>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</si>
  <si>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</si>
  <si>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</si>
  <si>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</si>
  <si>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</si>
  <si>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</si>
  <si>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</si>
  <si>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</si>
  <si>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</si>
  <si>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</si>
  <si>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</si>
  <si>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</si>
  <si>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</si>
  <si>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</si>
  <si>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</si>
  <si>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</si>
  <si>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</si>
  <si>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</si>
  <si>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</si>
  <si>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</si>
  <si>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</si>
  <si>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</si>
  <si>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</si>
  <si>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</si>
  <si>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</si>
  <si>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</si>
  <si>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</si>
  <si>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</si>
  <si>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</si>
  <si>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</si>
  <si>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</si>
  <si>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</si>
  <si>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</si>
  <si>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</si>
  <si>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</si>
  <si>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</si>
  <si>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</si>
  <si>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</si>
  <si>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</si>
  <si>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</si>
  <si>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</si>
  <si>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</si>
  <si>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</si>
  <si>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</si>
  <si>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</si>
  <si>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</si>
  <si>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</si>
  <si>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</si>
  <si>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</si>
  <si>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</si>
  <si>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</si>
  <si>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</si>
  <si>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</si>
  <si>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</si>
  <si>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</si>
  <si>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</si>
  <si>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</si>
  <si>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</si>
  <si>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</si>
  <si>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</si>
  <si>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</si>
  <si>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</si>
  <si>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</si>
  <si>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</si>
  <si>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</si>
  <si>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</si>
  <si>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</si>
  <si>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</si>
  <si>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</si>
  <si>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</si>
  <si>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</si>
  <si>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</si>
  <si>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</si>
  <si>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</si>
  <si>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</si>
  <si>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</si>
  <si>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</si>
  <si>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</si>
  <si>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</si>
  <si>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</si>
  <si>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</si>
  <si>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</si>
  <si>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</si>
  <si>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</si>
  <si>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</si>
  <si>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</si>
  <si>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</si>
  <si>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</si>
  <si>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</si>
  <si>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</si>
  <si>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</si>
  <si>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</si>
  <si>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</si>
  <si>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</si>
  <si>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</si>
  <si>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</si>
  <si>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</si>
  <si>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</si>
  <si>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</si>
  <si>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</si>
  <si>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</si>
  <si>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</si>
  <si>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</si>
  <si>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</si>
  <si>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</si>
  <si>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</si>
  <si>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</si>
  <si>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</si>
  <si>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</si>
  <si>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</si>
  <si>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</si>
  <si>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</si>
  <si>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</si>
  <si>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</si>
  <si>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</si>
  <si>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</si>
  <si>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</si>
  <si>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</si>
  <si>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</si>
  <si>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</si>
  <si>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</si>
  <si>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</si>
  <si>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</si>
  <si>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</si>
  <si>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</si>
  <si>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</si>
  <si>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</si>
  <si>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</si>
  <si>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</si>
  <si>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</si>
  <si>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</si>
  <si>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</si>
  <si>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</si>
  <si>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</si>
  <si>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</si>
  <si>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</si>
  <si>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</si>
  <si>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</si>
  <si>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</si>
  <si>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</si>
  <si>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</si>
  <si>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</si>
  <si>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</si>
  <si>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</si>
  <si>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</si>
  <si>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</si>
  <si>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</si>
  <si>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</si>
  <si>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</si>
  <si>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</si>
  <si>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</si>
  <si>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</si>
  <si>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</si>
  <si>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</si>
  <si>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</si>
  <si>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</si>
  <si>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</si>
  <si>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</si>
  <si>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</si>
  <si>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</si>
  <si>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</si>
  <si>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</si>
  <si>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</si>
  <si>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</si>
  <si>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</si>
  <si>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</si>
  <si>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</si>
  <si>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</si>
  <si>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</si>
  <si>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</si>
  <si>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</si>
  <si>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</si>
  <si>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</si>
  <si>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</si>
  <si>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</si>
  <si>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</si>
  <si>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</si>
  <si>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</si>
  <si>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</si>
  <si>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</si>
  <si>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</si>
  <si>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</si>
  <si>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</si>
  <si>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</si>
  <si>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</si>
  <si>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</si>
  <si>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</si>
  <si>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</si>
  <si>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</si>
  <si>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</si>
  <si>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</si>
  <si>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</si>
  <si>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</si>
  <si>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</si>
  <si>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</si>
  <si>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</si>
  <si>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</si>
  <si>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</si>
  <si>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</si>
  <si>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</si>
  <si>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</si>
  <si>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</si>
  <si>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</si>
  <si>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</si>
  <si>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</si>
  <si>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</si>
  <si>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</si>
  <si>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</si>
  <si>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</si>
  <si>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</si>
  <si>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</si>
  <si>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</si>
  <si>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</si>
  <si>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</si>
  <si>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</si>
  <si>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</si>
  <si>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</si>
  <si>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</si>
  <si>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</si>
  <si>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</si>
  <si>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</si>
  <si>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</si>
  <si>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</si>
  <si>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</si>
  <si>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</si>
  <si>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</si>
  <si>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</si>
  <si>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</si>
  <si>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</si>
  <si>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</si>
  <si>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</si>
  <si>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</si>
  <si>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</si>
  <si>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</si>
  <si>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</si>
  <si>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</si>
  <si>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</si>
  <si>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</si>
  <si>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</si>
  <si>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</si>
  <si>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</si>
  <si>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</si>
  <si>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</si>
  <si>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</si>
  <si>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</si>
  <si>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</si>
  <si>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</si>
  <si>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</si>
  <si>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</si>
  <si>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</si>
  <si>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</si>
  <si>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</si>
  <si>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</si>
  <si>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</si>
  <si>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</si>
  <si>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</si>
  <si>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</si>
  <si>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</si>
  <si>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</si>
  <si>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</si>
  <si>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</si>
  <si>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</si>
  <si>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</si>
  <si>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</si>
  <si>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</si>
  <si>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</si>
  <si>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</si>
  <si>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</si>
  <si>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</si>
  <si>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</si>
  <si>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</si>
  <si>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</si>
  <si>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</si>
  <si>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</si>
  <si>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</si>
  <si>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</si>
  <si>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</si>
  <si>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</si>
  <si>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</si>
  <si>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</si>
  <si>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</si>
  <si>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</si>
  <si>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</si>
  <si>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</si>
  <si>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</si>
  <si>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</si>
  <si>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</si>
  <si>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</si>
  <si>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</si>
  <si>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</si>
  <si>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</si>
  <si>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</si>
  <si>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</si>
  <si>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</si>
  <si>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</si>
  <si>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</si>
  <si>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</si>
  <si>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</si>
  <si>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</si>
  <si>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</si>
  <si>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</si>
  <si>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</si>
  <si>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</si>
  <si>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</si>
  <si>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</si>
  <si>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</si>
  <si>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</si>
  <si>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</si>
  <si>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</si>
  <si>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</si>
  <si>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</si>
  <si>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</si>
  <si>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</si>
  <si>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</si>
  <si>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</si>
  <si>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</si>
  <si>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</si>
  <si>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</si>
  <si>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</si>
  <si>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</si>
  <si>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</si>
  <si>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</si>
  <si>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</si>
  <si>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</si>
  <si>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</si>
  <si>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</si>
  <si>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</si>
  <si>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</si>
  <si>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</si>
  <si>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</si>
  <si>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</si>
  <si>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</si>
  <si>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</si>
  <si>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</si>
  <si>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</si>
  <si>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</si>
  <si>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</si>
  <si>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</si>
  <si>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</si>
  <si>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</si>
  <si>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</si>
  <si>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</si>
  <si>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</si>
  <si>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</si>
  <si>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</si>
  <si>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</si>
  <si>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</si>
  <si>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</si>
  <si>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</si>
  <si>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</si>
  <si>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</si>
  <si>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</si>
  <si>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</si>
  <si>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</si>
  <si>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</si>
  <si>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</si>
  <si>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</si>
  <si>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</si>
  <si>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</si>
  <si>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</si>
  <si>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</si>
  <si>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</si>
  <si>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</si>
  <si>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</si>
  <si>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</si>
  <si>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</si>
  <si>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</si>
  <si>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</si>
  <si>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</si>
  <si>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</si>
  <si>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</si>
  <si>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</si>
  <si>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</si>
  <si>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</si>
  <si>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</si>
  <si>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</si>
  <si>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</si>
  <si>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</si>
  <si>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</si>
  <si>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</si>
  <si>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</si>
  <si>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</si>
  <si>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</si>
  <si>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</si>
  <si>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</si>
  <si>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</si>
  <si>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</si>
  <si>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</si>
  <si>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</si>
  <si>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</si>
  <si>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</si>
  <si>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</si>
  <si>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</si>
  <si>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</si>
  <si>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</si>
  <si>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</si>
  <si>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</si>
  <si>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</si>
  <si>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</si>
  <si>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</si>
  <si>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</si>
  <si>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</si>
  <si>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</si>
  <si>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</si>
  <si>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</si>
  <si>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</si>
  <si>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</si>
  <si>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</si>
  <si>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</si>
  <si>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</si>
  <si>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</si>
  <si>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</si>
  <si>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</si>
  <si>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</si>
  <si>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</si>
  <si>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</si>
  <si>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</si>
  <si>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</si>
  <si>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</si>
  <si>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</si>
  <si>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</si>
  <si>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</si>
  <si>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</si>
  <si>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</si>
  <si>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</si>
  <si>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</si>
  <si>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</si>
  <si>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</si>
  <si>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</si>
  <si>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</si>
  <si>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</si>
  <si>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</si>
  <si>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</si>
  <si>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</si>
  <si>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</si>
  <si>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</si>
  <si>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</si>
  <si>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</si>
  <si>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</si>
  <si>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</si>
  <si>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</si>
  <si>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</si>
  <si>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</si>
  <si>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</si>
  <si>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</si>
  <si>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</si>
  <si>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</si>
  <si>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</si>
  <si>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</si>
  <si>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</si>
  <si>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</si>
  <si>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</si>
  <si>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</si>
  <si>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</si>
  <si>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</si>
  <si>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</si>
  <si>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</si>
  <si>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</si>
  <si>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</si>
  <si>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</si>
  <si>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</si>
  <si>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</si>
  <si>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</si>
  <si>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</si>
  <si>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</si>
  <si>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</si>
  <si>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</si>
  <si>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</si>
  <si>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</si>
  <si>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</si>
  <si>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</si>
  <si>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</si>
  <si>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</si>
  <si>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</si>
  <si>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</si>
  <si>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</si>
  <si>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</si>
  <si>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</si>
  <si>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</si>
  <si>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</si>
  <si>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</si>
  <si>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</si>
  <si>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</si>
  <si>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</si>
  <si>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</si>
  <si>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</si>
  <si>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</si>
  <si>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</si>
  <si>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</si>
  <si>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</si>
  <si>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</si>
  <si>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</si>
  <si>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</si>
  <si>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</si>
  <si>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</si>
  <si>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</si>
  <si>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</si>
  <si>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</si>
  <si>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</si>
  <si>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</si>
  <si>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</si>
  <si>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</si>
  <si>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</si>
  <si>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</si>
  <si>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</si>
  <si>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</si>
  <si>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</si>
  <si>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</si>
  <si>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</si>
  <si>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</si>
  <si>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</si>
  <si>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</si>
  <si>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</si>
  <si>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</si>
  <si>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</si>
  <si>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</si>
  <si>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</si>
  <si>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</si>
  <si>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</si>
  <si>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</si>
  <si>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</si>
  <si>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</si>
  <si>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</si>
  <si>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</si>
  <si>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</si>
  <si>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</si>
  <si>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</si>
  <si>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</si>
  <si>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</si>
  <si>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</si>
  <si>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</si>
  <si>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</si>
  <si>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</si>
  <si>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</si>
  <si>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</si>
  <si>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</si>
  <si>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</si>
  <si>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</si>
  <si>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</si>
  <si>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</si>
  <si>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</si>
  <si>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</si>
  <si>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</si>
  <si>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</si>
  <si>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</si>
  <si>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</si>
  <si>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</si>
  <si>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</si>
  <si>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</si>
  <si>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</si>
  <si>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</si>
  <si>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</si>
  <si>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</si>
  <si>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</si>
  <si>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</si>
  <si>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</si>
  <si>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</si>
  <si>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</si>
  <si>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</si>
  <si>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</si>
  <si>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</si>
  <si>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</si>
  <si>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</si>
  <si>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</si>
  <si>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</si>
  <si>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</si>
  <si>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</si>
  <si>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</si>
  <si>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</si>
  <si>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</si>
  <si>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</si>
  <si>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</si>
  <si>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</si>
  <si>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</si>
  <si>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</si>
  <si>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</si>
  <si>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</si>
  <si>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</si>
  <si>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</si>
  <si>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</si>
  <si>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</si>
  <si>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</si>
  <si>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</si>
  <si>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</si>
  <si>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</si>
  <si>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</si>
  <si>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</si>
  <si>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</si>
  <si>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</si>
  <si>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</si>
  <si>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</si>
  <si>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</si>
  <si>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</si>
  <si>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</si>
  <si>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</si>
  <si>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</si>
  <si>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</si>
  <si>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</si>
  <si>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</si>
  <si>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</si>
  <si>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</si>
  <si>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</si>
  <si>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</si>
  <si>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</si>
  <si>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</si>
  <si>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</si>
  <si>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</si>
  <si>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</si>
  <si>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</si>
  <si>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</si>
  <si>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</si>
  <si>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</si>
  <si>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</si>
  <si>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</si>
  <si>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</si>
  <si>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</si>
  <si>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</si>
  <si>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</si>
  <si>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</si>
  <si>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</si>
  <si>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</si>
  <si>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</si>
  <si>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</si>
  <si>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</si>
  <si>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</si>
  <si>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</si>
  <si>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</si>
  <si>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</si>
  <si>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</si>
  <si>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</si>
  <si>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</si>
  <si>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</si>
  <si>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</si>
  <si>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</si>
  <si>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</si>
  <si>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</si>
  <si>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</si>
  <si>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</si>
  <si>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</si>
  <si>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</si>
  <si>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</si>
  <si>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</si>
  <si>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</si>
  <si>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</si>
  <si>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</si>
  <si>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</si>
  <si>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</si>
  <si>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</si>
  <si>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</si>
  <si>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</si>
  <si>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</si>
  <si>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</si>
  <si>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</si>
  <si>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</si>
  <si>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</si>
  <si>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</si>
  <si>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</si>
  <si>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</si>
  <si>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</si>
  <si>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</si>
  <si>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</si>
  <si>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</si>
  <si>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</si>
  <si>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</si>
  <si>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</si>
  <si>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</si>
  <si>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</si>
  <si>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</si>
  <si>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</si>
  <si>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</si>
  <si>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</si>
  <si>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</si>
  <si>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</si>
  <si>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</si>
  <si>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</si>
  <si>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</si>
  <si>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</si>
  <si>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</si>
  <si>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</si>
  <si>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</si>
  <si>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</si>
  <si>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</si>
  <si>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</si>
  <si>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</si>
  <si>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</si>
  <si>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</si>
  <si>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</si>
  <si>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</si>
  <si>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</si>
  <si>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</si>
  <si>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</si>
  <si>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</si>
  <si>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</si>
  <si>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</si>
  <si>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</si>
  <si>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</si>
  <si>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</si>
  <si>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</si>
  <si>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</si>
  <si>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</si>
  <si>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</si>
  <si>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</si>
  <si>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</si>
  <si>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</si>
  <si>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</si>
  <si>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</si>
  <si>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</si>
  <si>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</si>
  <si>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</si>
  <si>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</si>
  <si>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</si>
  <si>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</si>
  <si>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</si>
  <si>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</si>
  <si>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</si>
  <si>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</si>
  <si>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</si>
  <si>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</si>
  <si>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</si>
  <si>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</si>
  <si>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</si>
  <si>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</si>
  <si>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</si>
  <si>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</si>
  <si>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</si>
  <si>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</si>
  <si>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</si>
  <si>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</si>
  <si>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</si>
  <si>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</si>
  <si>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</si>
  <si>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</si>
  <si>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</si>
  <si>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</si>
  <si>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</si>
  <si>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</si>
  <si>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</si>
  <si>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</si>
  <si>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</si>
  <si>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</si>
  <si>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</si>
  <si>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</si>
  <si>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</si>
  <si>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</si>
  <si>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</si>
  <si>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</si>
  <si>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</si>
  <si>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</si>
  <si>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</si>
  <si>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</si>
  <si>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</si>
  <si>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</si>
  <si>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</si>
  <si>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</si>
  <si>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</si>
  <si>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</si>
  <si>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</si>
  <si>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</si>
  <si>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</si>
  <si>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</si>
  <si>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</si>
  <si>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</si>
  <si>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</si>
  <si>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</si>
  <si>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</si>
  <si>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</si>
  <si>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</si>
  <si>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</si>
  <si>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</si>
  <si>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</si>
  <si>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</si>
  <si>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</si>
  <si>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</si>
  <si>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</si>
  <si>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</si>
  <si>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</si>
  <si>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</si>
  <si>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</si>
  <si>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</si>
  <si>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</si>
  <si>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</si>
  <si>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</si>
  <si>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</si>
  <si>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</si>
  <si>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</si>
  <si>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</si>
  <si>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</si>
  <si>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</si>
  <si>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</si>
  <si>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</si>
  <si>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</si>
  <si>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</si>
  <si>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</si>
  <si>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</si>
  <si>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</si>
  <si>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</si>
  <si>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</si>
  <si>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</si>
  <si>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</si>
  <si>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</si>
  <si>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</si>
  <si>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</si>
  <si>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</si>
  <si>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</si>
  <si>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</si>
  <si>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</si>
  <si>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</si>
  <si>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</si>
  <si>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</si>
  <si>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</si>
  <si>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</si>
  <si>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</si>
  <si>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</si>
  <si>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</si>
  <si>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</si>
  <si>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</si>
  <si>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</si>
  <si>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</si>
  <si>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</si>
  <si>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</si>
  <si>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</si>
  <si>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</si>
  <si>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</si>
  <si>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</si>
  <si>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</si>
  <si>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</si>
  <si>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</si>
  <si>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</si>
  <si>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</si>
  <si>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</si>
  <si>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</si>
  <si>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</si>
  <si>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</si>
  <si>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</si>
  <si>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</si>
  <si>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</si>
  <si>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</si>
  <si>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</si>
  <si>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</si>
  <si>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</si>
  <si>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</si>
  <si>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</si>
  <si>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</si>
  <si>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</si>
  <si>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</si>
  <si>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</si>
  <si>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</si>
  <si>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</si>
  <si>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</si>
  <si>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</si>
  <si>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</si>
  <si>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</si>
  <si>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</si>
  <si>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</si>
  <si>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</si>
  <si>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</si>
  <si>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</si>
  <si>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</si>
  <si>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</si>
  <si>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</si>
  <si>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</si>
  <si>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</si>
  <si>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</si>
  <si>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</si>
  <si>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</si>
  <si>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</si>
  <si>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</si>
  <si>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</si>
  <si>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</si>
  <si>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</si>
  <si>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</si>
  <si>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</si>
  <si>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</si>
  <si>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</si>
  <si>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</si>
  <si>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</si>
  <si>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</si>
  <si>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</si>
  <si>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</si>
  <si>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</si>
  <si>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</si>
  <si>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</si>
  <si>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</si>
  <si>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</si>
  <si>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</si>
  <si>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</si>
  <si>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</si>
  <si>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</si>
  <si>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</si>
  <si>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</si>
  <si>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</si>
  <si>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</si>
  <si>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</si>
  <si>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</si>
  <si>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</si>
  <si>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</si>
  <si>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</si>
  <si>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</si>
  <si>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</si>
  <si>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</si>
  <si>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</si>
  <si>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</si>
  <si>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</si>
  <si>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</si>
  <si>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</si>
  <si>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</si>
  <si>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</si>
  <si>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</si>
  <si>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</si>
  <si>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</si>
  <si>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</si>
  <si>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</si>
  <si>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</si>
  <si>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</si>
  <si>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</si>
  <si>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</si>
  <si>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</si>
  <si>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</si>
  <si>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</si>
  <si>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</si>
  <si>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</si>
  <si>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</si>
  <si>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</si>
  <si>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</si>
  <si>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</si>
  <si>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</si>
  <si>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</si>
  <si>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</si>
  <si>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</si>
  <si>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</si>
  <si>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</si>
  <si>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</si>
  <si>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</si>
  <si>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</si>
  <si>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</si>
  <si>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</si>
  <si>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</si>
  <si>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</si>
  <si>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</si>
  <si>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</si>
  <si>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</si>
  <si>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</si>
  <si>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</si>
  <si>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</si>
  <si>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</si>
  <si>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</si>
  <si>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</si>
  <si>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</si>
  <si>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</si>
  <si>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</si>
  <si>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</si>
  <si>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</si>
  <si>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</si>
  <si>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</si>
  <si>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</si>
  <si>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</si>
  <si>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</si>
  <si>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</si>
  <si>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</si>
  <si>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</si>
  <si>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</si>
  <si>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</si>
  <si>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</si>
  <si>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</si>
  <si>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</si>
  <si>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</si>
  <si>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</si>
  <si>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</si>
  <si>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</si>
  <si>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</si>
  <si>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</si>
  <si>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</si>
  <si>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</si>
  <si>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</si>
  <si>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</si>
  <si>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</si>
  <si>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</si>
  <si>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</si>
  <si>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</si>
  <si>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</si>
  <si>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</si>
  <si>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</si>
  <si>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</si>
  <si>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</si>
  <si>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</si>
  <si>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</si>
  <si>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</si>
  <si>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</si>
  <si>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</si>
  <si>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</si>
  <si>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</si>
  <si>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</si>
  <si>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</si>
  <si>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</si>
  <si>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</si>
  <si>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</si>
  <si>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</si>
  <si>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</si>
  <si>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</si>
  <si>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</si>
  <si>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</si>
  <si>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</si>
  <si>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</si>
  <si>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</si>
  <si>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</si>
  <si>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</si>
  <si>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</si>
  <si>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</si>
  <si>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</si>
  <si>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</si>
  <si>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</si>
  <si>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</si>
  <si>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</si>
  <si>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</si>
  <si>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</si>
  <si>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</si>
  <si>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</si>
  <si>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</si>
  <si>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</si>
  <si>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</si>
  <si>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</si>
  <si>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</si>
  <si>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</si>
  <si>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</si>
  <si>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</si>
  <si>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</si>
  <si>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</si>
  <si>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</si>
  <si>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</si>
  <si>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</si>
  <si>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</si>
  <si>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</si>
  <si>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</si>
  <si>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</si>
  <si>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</si>
  <si>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</si>
  <si>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</si>
  <si>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</si>
  <si>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</si>
  <si>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</si>
  <si>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</si>
  <si>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</si>
  <si>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</si>
  <si>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</si>
  <si>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</si>
  <si>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</si>
  <si>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</si>
  <si>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</si>
  <si>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</si>
  <si>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</si>
  <si>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</si>
  <si>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</si>
  <si>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</si>
  <si>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</si>
  <si>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</si>
  <si>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</si>
  <si>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</si>
  <si>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</si>
  <si>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</si>
  <si>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</si>
  <si>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</si>
  <si>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</si>
  <si>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</si>
  <si>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</si>
  <si>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</si>
  <si>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</si>
  <si>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</si>
  <si>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</si>
  <si>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</si>
  <si>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</si>
  <si>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</si>
  <si>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</si>
  <si>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</si>
  <si>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</si>
  <si>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</si>
  <si>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</si>
  <si>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</si>
  <si>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</si>
  <si>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</si>
  <si>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</si>
  <si>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</si>
  <si>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</si>
  <si>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</si>
  <si>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</si>
  <si>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</si>
  <si>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</si>
  <si>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</si>
  <si>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</si>
  <si>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</si>
  <si>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</si>
  <si>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</si>
  <si>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</si>
  <si>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</si>
  <si>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</si>
  <si>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</si>
  <si>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</si>
  <si>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</si>
  <si>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</si>
  <si>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</si>
  <si>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</si>
  <si>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</si>
  <si>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</si>
  <si>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</si>
  <si>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</si>
  <si>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</si>
  <si>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</si>
  <si>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</si>
  <si>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</si>
  <si>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</si>
  <si>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</si>
  <si>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</si>
  <si>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</si>
  <si>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</si>
  <si>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</si>
  <si>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</si>
  <si>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</si>
  <si>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</si>
  <si>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</si>
  <si>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</si>
  <si>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</si>
  <si>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</si>
  <si>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</si>
  <si>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</si>
  <si>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</si>
  <si>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</si>
  <si>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</si>
  <si>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</si>
  <si>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</si>
  <si>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</si>
  <si>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</si>
  <si>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</si>
  <si>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</si>
  <si>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</si>
  <si>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</si>
  <si>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</si>
  <si>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</si>
  <si>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</si>
  <si>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</si>
  <si>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</si>
  <si>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</si>
  <si>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</si>
  <si>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</si>
  <si>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</si>
  <si>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</si>
  <si>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</si>
  <si>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</si>
  <si>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</si>
  <si>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</si>
  <si>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</si>
  <si>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</si>
  <si>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</si>
  <si>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</si>
  <si>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</si>
  <si>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</si>
  <si>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</si>
  <si>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</si>
  <si>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</si>
  <si>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</si>
  <si>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</si>
  <si>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</si>
  <si>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</si>
  <si>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</si>
  <si>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</si>
  <si>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</si>
  <si>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</si>
  <si>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</si>
  <si>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</si>
  <si>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</si>
  <si>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</si>
  <si>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</si>
  <si>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</si>
  <si>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</si>
  <si>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</si>
  <si>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</si>
  <si>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</si>
  <si>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</si>
  <si>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</si>
  <si>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</si>
  <si>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</si>
  <si>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</si>
  <si>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</si>
  <si>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</si>
  <si>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</si>
  <si>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</si>
  <si>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</si>
  <si>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</si>
  <si>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</si>
  <si>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</si>
  <si>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</si>
  <si>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</si>
  <si>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</si>
  <si>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</si>
  <si>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</si>
  <si>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</si>
  <si>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</si>
  <si>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</si>
  <si>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</si>
  <si>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</si>
  <si>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</si>
  <si>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</si>
  <si>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</si>
  <si>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</si>
  <si>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</si>
  <si>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</si>
  <si>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</si>
  <si>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</si>
  <si>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</si>
  <si>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</si>
  <si>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</si>
  <si>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</si>
  <si>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</si>
  <si>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</si>
  <si>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</si>
  <si>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</si>
  <si>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</si>
  <si>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</si>
  <si>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</si>
  <si>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</si>
  <si>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</si>
  <si>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</si>
  <si>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</si>
  <si>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</si>
  <si>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</si>
  <si>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</si>
  <si>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</si>
  <si>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</si>
  <si>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</si>
  <si>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</si>
  <si>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</si>
  <si>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</si>
  <si>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</si>
  <si>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</si>
  <si>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</si>
  <si>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</si>
  <si>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</si>
  <si>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</si>
  <si>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</si>
  <si>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</si>
  <si>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</si>
  <si>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</si>
  <si>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</si>
  <si>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</si>
  <si>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</si>
  <si>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</si>
  <si>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</si>
  <si>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</si>
  <si>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</si>
  <si>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</si>
  <si>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</si>
  <si>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</si>
  <si>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</si>
  <si>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</si>
  <si>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</si>
  <si>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</si>
  <si>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</si>
  <si>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</si>
  <si>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</si>
  <si>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</si>
  <si>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</si>
  <si>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</si>
  <si>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</si>
  <si>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</si>
  <si>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</si>
  <si>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</si>
  <si>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</si>
  <si>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</si>
  <si>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</si>
  <si>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</si>
  <si>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</si>
  <si>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</si>
  <si>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</si>
  <si>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</si>
  <si>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</si>
  <si>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</si>
  <si>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</si>
  <si>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</si>
  <si>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</si>
  <si>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</si>
  <si>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</si>
  <si>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</si>
  <si>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</si>
  <si>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</si>
  <si>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</si>
  <si>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</si>
  <si>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</si>
  <si>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</si>
  <si>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</si>
  <si>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</si>
  <si>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</si>
  <si>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</si>
  <si>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</si>
  <si>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</si>
  <si>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</si>
  <si>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</si>
  <si>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</si>
  <si>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</si>
  <si>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</si>
  <si>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</si>
  <si>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</si>
  <si>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</si>
  <si>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</si>
  <si>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</si>
  <si>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</si>
  <si>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</si>
  <si>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</si>
  <si>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</si>
  <si>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</si>
  <si>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</si>
  <si>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</si>
  <si>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</si>
  <si>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</si>
  <si>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</si>
  <si>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</si>
  <si>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</si>
  <si>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</si>
  <si>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</si>
  <si>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</si>
  <si>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</si>
  <si>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</si>
  <si>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</si>
  <si>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</si>
  <si>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</si>
  <si>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</si>
  <si>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</si>
  <si>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</si>
  <si>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</si>
  <si>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</si>
  <si>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</si>
  <si>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</si>
  <si>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</si>
  <si>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</si>
  <si>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</si>
  <si>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</si>
  <si>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</si>
  <si>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</si>
  <si>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</si>
  <si>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</si>
  <si>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</si>
  <si>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</si>
  <si>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</si>
  <si>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</si>
  <si>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</si>
  <si>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</si>
  <si>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</si>
  <si>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</si>
  <si>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</si>
  <si>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</si>
  <si>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</si>
  <si>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</si>
  <si>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</si>
  <si>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</si>
  <si>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</si>
  <si>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</si>
  <si>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</si>
  <si>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</si>
  <si>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</si>
  <si>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</si>
  <si>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</si>
  <si>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</si>
  <si>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</si>
  <si>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</si>
  <si>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</si>
  <si>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</si>
  <si>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</si>
  <si>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</si>
  <si>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</si>
  <si>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</si>
  <si>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</si>
  <si>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</si>
  <si>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</si>
  <si>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</si>
  <si>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</si>
  <si>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</si>
  <si>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</si>
  <si>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</si>
  <si>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</si>
  <si>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</si>
  <si>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</si>
  <si>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</si>
  <si>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</si>
  <si>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</si>
  <si>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</si>
  <si>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</si>
  <si>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</si>
  <si>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</si>
  <si>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</si>
  <si>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</si>
  <si>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</si>
  <si>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</si>
  <si>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</si>
  <si>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</si>
  <si>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</si>
  <si>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</si>
  <si>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</si>
  <si>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</si>
  <si>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</si>
  <si>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</si>
  <si>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</si>
  <si>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</si>
  <si>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</si>
  <si>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</si>
  <si>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</si>
  <si>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</si>
  <si>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</si>
  <si>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</si>
  <si>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</si>
  <si>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</si>
  <si>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</si>
  <si>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</si>
  <si>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</si>
  <si>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</si>
  <si>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</si>
  <si>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</si>
  <si>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</si>
  <si>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</si>
  <si>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</si>
  <si>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</si>
  <si>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</si>
  <si>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</si>
  <si>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</si>
  <si>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</si>
  <si>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</si>
  <si>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</si>
  <si>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</si>
  <si>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</si>
  <si>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</si>
  <si>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</si>
  <si>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</si>
  <si>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</si>
  <si>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</si>
  <si>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</si>
  <si>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</si>
  <si>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</si>
  <si>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</si>
  <si>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</si>
  <si>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</si>
  <si>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</si>
  <si>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</si>
  <si>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</si>
  <si>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</si>
  <si>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</si>
  <si>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</si>
  <si>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</si>
  <si>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</si>
  <si>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</si>
  <si>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</si>
  <si>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</si>
  <si>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</si>
  <si>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</si>
  <si>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</si>
  <si>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</si>
  <si>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</si>
  <si>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</si>
  <si>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</si>
  <si>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</si>
  <si>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</si>
  <si>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</si>
  <si>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</si>
  <si>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</si>
  <si>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</si>
  <si>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</si>
  <si>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</si>
  <si>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</si>
  <si>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</si>
  <si>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</si>
  <si>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</si>
  <si>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</si>
  <si>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</si>
  <si>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</si>
  <si>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</si>
  <si>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</si>
  <si>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</si>
  <si>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</si>
  <si>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</si>
  <si>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</si>
  <si>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</si>
  <si>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</si>
  <si>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</si>
  <si>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</si>
  <si>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</si>
  <si>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</si>
  <si>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</si>
  <si>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</si>
  <si>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</si>
  <si>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</si>
  <si>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</si>
  <si>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</si>
  <si>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</si>
  <si>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</si>
  <si>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</si>
  <si>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</si>
  <si>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</si>
  <si>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</si>
  <si>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</si>
  <si>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</si>
  <si>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</si>
  <si>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</si>
  <si>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</si>
  <si>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</si>
  <si>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</si>
  <si>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</si>
  <si>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</si>
  <si>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</si>
  <si>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</si>
  <si>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</si>
  <si>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</si>
  <si>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</si>
  <si>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</si>
  <si>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</si>
  <si>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</si>
  <si>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</si>
  <si>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</si>
  <si>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</si>
  <si>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</si>
  <si>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</si>
  <si>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</si>
  <si>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</si>
  <si>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</si>
  <si>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</si>
  <si>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</si>
  <si>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</si>
  <si>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</si>
  <si>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</si>
  <si>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</si>
  <si>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</si>
  <si>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</si>
  <si>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</si>
  <si>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</si>
  <si>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</si>
  <si>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</si>
  <si>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</si>
  <si>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</si>
  <si>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</si>
  <si>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</si>
  <si>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</si>
  <si>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</si>
  <si>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</si>
  <si>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</si>
  <si>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</si>
  <si>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</si>
  <si>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</si>
  <si>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</si>
  <si>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</si>
  <si>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</si>
  <si>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</si>
  <si>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</si>
  <si>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</si>
  <si>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</si>
  <si>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</si>
  <si>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</si>
  <si>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</si>
  <si>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</si>
  <si>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</si>
  <si>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</si>
  <si>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</si>
  <si>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</si>
  <si>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</si>
  <si>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</si>
  <si>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</si>
  <si>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</si>
  <si>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</si>
  <si>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</si>
  <si>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</si>
  <si>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</si>
  <si>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</si>
  <si>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</si>
  <si>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</si>
  <si>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</si>
  <si>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</si>
  <si>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</si>
  <si>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</si>
  <si>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</si>
  <si>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</si>
  <si>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</si>
  <si>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</si>
  <si>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</si>
  <si>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</si>
  <si>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</si>
  <si>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</si>
  <si>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</si>
  <si>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</si>
  <si>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</si>
  <si>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</si>
  <si>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</si>
  <si>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</si>
  <si>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</si>
  <si>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</si>
  <si>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</si>
  <si>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</si>
  <si>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</si>
  <si>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</si>
  <si>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</si>
  <si>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</si>
  <si>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</si>
  <si>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</si>
  <si>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</si>
  <si>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</si>
  <si>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</si>
  <si>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</si>
  <si>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</si>
  <si>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</si>
  <si>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</si>
  <si>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</si>
  <si>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</si>
  <si>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</si>
  <si>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</si>
  <si>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</si>
  <si>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</si>
  <si>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</si>
  <si>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</si>
  <si>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</si>
  <si>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</si>
  <si>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</si>
  <si>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</si>
  <si>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</si>
  <si>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</si>
  <si>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</si>
  <si>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</si>
  <si>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</si>
  <si>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</si>
  <si>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</si>
  <si>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</si>
  <si>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</si>
  <si>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</si>
  <si>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</si>
  <si>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</si>
  <si>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</si>
  <si>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</si>
  <si>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</si>
  <si>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</si>
  <si>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</si>
  <si>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</si>
  <si>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</si>
  <si>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</si>
  <si>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</si>
  <si>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</si>
  <si>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</si>
  <si>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</si>
  <si>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</si>
  <si>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</si>
  <si>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</si>
  <si>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</si>
  <si>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</si>
  <si>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</si>
  <si>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</si>
  <si>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</si>
  <si>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</si>
  <si>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</si>
  <si>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</si>
  <si>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</si>
  <si>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</si>
  <si>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</si>
  <si>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</si>
  <si>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</si>
  <si>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</si>
  <si>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</si>
  <si>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</si>
  <si>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</si>
  <si>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</si>
  <si>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</si>
  <si>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</si>
  <si>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</si>
  <si>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</si>
  <si>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</si>
  <si>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</si>
  <si>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</si>
  <si>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</si>
  <si>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</si>
  <si>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</si>
  <si>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</si>
  <si>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</si>
  <si>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</si>
  <si>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</si>
  <si>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</si>
  <si>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</si>
  <si>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</si>
  <si>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</si>
  <si>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</si>
  <si>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</si>
  <si>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</si>
  <si>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</si>
  <si>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</si>
  <si>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</si>
  <si>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</si>
  <si>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</si>
  <si>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</si>
  <si>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</si>
  <si>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</si>
  <si>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</si>
  <si>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</si>
  <si>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</si>
  <si>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</si>
  <si>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</si>
  <si>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</si>
  <si>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</si>
  <si>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</si>
  <si>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</si>
  <si>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</si>
  <si>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</si>
  <si>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</si>
  <si>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</si>
  <si>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</si>
  <si>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</si>
  <si>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</si>
  <si>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</si>
  <si>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</si>
  <si>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</si>
  <si>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</si>
  <si>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</si>
  <si>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</si>
  <si>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</si>
  <si>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</si>
  <si>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</si>
  <si>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</si>
  <si>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</si>
  <si>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</si>
  <si>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</si>
  <si>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</si>
  <si>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</si>
  <si>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</si>
  <si>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</si>
  <si>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</si>
  <si>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</si>
  <si>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</si>
  <si>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</si>
  <si>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</si>
  <si>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</si>
  <si>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</si>
  <si>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</si>
  <si>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</si>
  <si>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</si>
  <si>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</si>
  <si>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</si>
  <si>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</si>
  <si>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</si>
  <si>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</si>
  <si>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</si>
  <si>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</si>
  <si>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</si>
  <si>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</si>
  <si>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</si>
  <si>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</si>
  <si>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</si>
  <si>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</si>
  <si>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</si>
  <si>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</si>
  <si>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</si>
  <si>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</si>
  <si>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</si>
  <si>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</si>
  <si>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</si>
  <si>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</si>
  <si>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</si>
  <si>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</si>
  <si>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</si>
  <si>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</si>
  <si>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</si>
  <si>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</si>
  <si>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</si>
  <si>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</si>
  <si>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</si>
  <si>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</si>
  <si>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</si>
  <si>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</si>
  <si>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</si>
  <si>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</si>
  <si>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</si>
  <si>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</si>
  <si>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</si>
  <si>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</si>
  <si>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</si>
  <si>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</si>
  <si>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</si>
  <si>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</si>
  <si>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</si>
  <si>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</si>
  <si>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</si>
  <si>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</si>
  <si>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</si>
  <si>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</si>
  <si>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</si>
  <si>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</si>
  <si>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</si>
  <si>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</si>
  <si>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</si>
  <si>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</si>
  <si>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</si>
  <si>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</si>
  <si>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</si>
  <si>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</si>
  <si>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</si>
  <si>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</si>
  <si>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</si>
  <si>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</si>
  <si>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</si>
  <si>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</si>
  <si>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</si>
  <si>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</si>
  <si>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</si>
  <si>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</si>
  <si>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</si>
  <si>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</si>
  <si>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</si>
  <si>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</si>
  <si>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</si>
  <si>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</si>
  <si>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</si>
  <si>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</si>
  <si>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</si>
  <si>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</si>
  <si>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</si>
  <si>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</si>
  <si>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</si>
  <si>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</si>
  <si>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</si>
  <si>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</si>
  <si>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</si>
  <si>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</si>
  <si>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</si>
  <si>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</si>
  <si>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</si>
  <si>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</si>
  <si>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</si>
  <si>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</si>
  <si>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</si>
  <si>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</si>
  <si>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</si>
  <si>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</si>
  <si>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</si>
  <si>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</si>
  <si>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</si>
  <si>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</si>
  <si>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</si>
  <si>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</si>
  <si>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</si>
  <si>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</si>
  <si>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</si>
  <si>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</si>
  <si>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</si>
  <si>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</si>
  <si>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</si>
  <si>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</si>
  <si>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</si>
  <si>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</si>
  <si>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</si>
  <si>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</si>
  <si>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</si>
  <si>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</si>
  <si>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</si>
  <si>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</si>
  <si>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</si>
  <si>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</si>
  <si>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</si>
  <si>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</si>
  <si>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</si>
  <si>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</si>
  <si>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</si>
  <si>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</si>
  <si>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</si>
  <si>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</si>
  <si>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</si>
  <si>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</si>
  <si>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</si>
  <si>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</si>
  <si>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</si>
  <si>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</si>
  <si>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</si>
  <si>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</si>
  <si>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</si>
  <si>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</si>
  <si>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</si>
  <si>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</si>
  <si>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</si>
  <si>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</si>
  <si>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</si>
  <si>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</si>
  <si>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</si>
  <si>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</si>
  <si>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</si>
  <si>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</si>
  <si>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</si>
  <si>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</si>
  <si>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</si>
  <si>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</si>
  <si>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</si>
  <si>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</si>
  <si>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</si>
  <si>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</si>
  <si>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</si>
  <si>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</si>
  <si>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</si>
  <si>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</si>
  <si>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</si>
  <si>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</si>
  <si>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</si>
  <si>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</si>
  <si>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</si>
  <si>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</si>
  <si>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</si>
  <si>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</si>
  <si>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</si>
  <si>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</si>
  <si>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</si>
  <si>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</si>
  <si>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</si>
  <si>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</si>
  <si>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</si>
  <si>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</si>
  <si>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</si>
  <si>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</si>
  <si>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</si>
  <si>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</si>
  <si>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</si>
  <si>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</si>
  <si>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</si>
  <si>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</si>
  <si>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</si>
  <si>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</si>
  <si>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</si>
  <si>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</si>
  <si>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</si>
  <si>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</si>
  <si>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</si>
  <si>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</si>
  <si>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</si>
  <si>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</si>
  <si>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</si>
  <si>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</si>
  <si>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</si>
  <si>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</si>
  <si>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</si>
  <si>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</si>
  <si>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</si>
  <si>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</si>
  <si>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</si>
  <si>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</si>
  <si>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</si>
  <si>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</si>
  <si>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</si>
  <si>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</si>
  <si>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</si>
  <si>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</si>
  <si>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</si>
  <si>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</si>
  <si>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</si>
  <si>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</si>
  <si>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</si>
  <si>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</si>
  <si>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</si>
  <si>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</si>
  <si>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</si>
  <si>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</si>
  <si>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</si>
  <si>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</si>
  <si>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</si>
  <si>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</si>
  <si>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</si>
  <si>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</si>
  <si>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</si>
  <si>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</si>
  <si>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</si>
  <si>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</si>
  <si>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</si>
  <si>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</si>
  <si>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</si>
  <si>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</si>
  <si>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</si>
  <si>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</si>
  <si>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</si>
  <si>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</si>
  <si>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</si>
  <si>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</si>
  <si>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</si>
  <si>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</si>
  <si>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</si>
  <si>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</si>
  <si>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</si>
  <si>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</si>
  <si>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</si>
  <si>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</si>
  <si>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</si>
  <si>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</si>
  <si>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</si>
  <si>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</si>
  <si>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</si>
  <si>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</si>
  <si>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</si>
  <si>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</si>
  <si>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</si>
  <si>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</si>
  <si>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</si>
  <si>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</si>
  <si>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</si>
  <si>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</si>
  <si>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</si>
  <si>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</si>
  <si>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</si>
  <si>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</si>
  <si>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</si>
  <si>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</si>
  <si>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</si>
  <si>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</si>
  <si>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</si>
  <si>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</si>
  <si>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</si>
  <si>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</si>
  <si>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</si>
  <si>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</si>
  <si>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</si>
  <si>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</si>
  <si>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</si>
  <si>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</si>
  <si>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</si>
  <si>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</si>
  <si>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</si>
  <si>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</si>
  <si>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</si>
  <si>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</si>
  <si>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</si>
  <si>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</si>
  <si>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</si>
  <si>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</si>
  <si>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</si>
  <si>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</si>
  <si>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</si>
  <si>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</si>
  <si>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</si>
  <si>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</si>
  <si>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</si>
  <si>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</si>
  <si>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</si>
  <si>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</si>
  <si>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</si>
  <si>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</si>
  <si>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</si>
  <si>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</si>
  <si>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</si>
  <si>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</si>
  <si>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</si>
  <si>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</si>
  <si>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</si>
  <si>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</si>
  <si>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</si>
  <si>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</si>
  <si>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</si>
  <si>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</si>
  <si>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</si>
  <si>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</si>
  <si>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</si>
  <si>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</si>
  <si>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</si>
  <si>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</si>
  <si>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</si>
  <si>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</si>
  <si>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</si>
  <si>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</si>
  <si>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</si>
  <si>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</si>
  <si>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</si>
  <si>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</si>
  <si>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</si>
  <si>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</si>
  <si>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</si>
  <si>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</si>
  <si>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</si>
  <si>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</si>
  <si>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</si>
  <si>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</si>
  <si>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</si>
  <si>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</si>
  <si>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</si>
  <si>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</si>
  <si>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</si>
  <si>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</si>
  <si>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</si>
  <si>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</si>
  <si>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</si>
  <si>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</si>
  <si>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</si>
  <si>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</si>
  <si>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</si>
  <si>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</si>
  <si>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</si>
  <si>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</si>
  <si>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</si>
  <si>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</si>
  <si>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</si>
  <si>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</si>
  <si>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</si>
  <si>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</si>
  <si>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</si>
  <si>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</si>
  <si>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</si>
  <si>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</si>
  <si>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</si>
  <si>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</si>
  <si>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</si>
  <si>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</si>
  <si>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</si>
  <si>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</si>
  <si>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</si>
  <si>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</si>
  <si>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</si>
  <si>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</si>
  <si>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</si>
  <si>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</si>
  <si>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</si>
  <si>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</si>
  <si>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</si>
  <si>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</si>
  <si>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</si>
  <si>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</si>
  <si>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</si>
  <si>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</si>
  <si>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</si>
  <si>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</si>
  <si>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</si>
  <si>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</si>
  <si>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</si>
  <si>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</si>
  <si>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</si>
  <si>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</si>
  <si>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</si>
  <si>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</si>
  <si>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</si>
  <si>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</si>
  <si>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</si>
  <si>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</si>
  <si>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</si>
  <si>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</si>
  <si>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</si>
  <si>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</si>
  <si>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</si>
  <si>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</si>
  <si>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</si>
  <si>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</si>
  <si>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</si>
  <si>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</si>
  <si>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</si>
  <si>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</si>
  <si>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</si>
  <si>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</si>
  <si>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</si>
  <si>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</si>
  <si>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</si>
  <si>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</si>
  <si>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</si>
  <si>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</si>
  <si>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</si>
  <si>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</si>
  <si>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</si>
  <si>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</si>
  <si>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</si>
  <si>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</si>
  <si>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</si>
  <si>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</si>
  <si>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</si>
  <si>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</si>
  <si>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</si>
  <si>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</si>
  <si>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</si>
  <si>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</si>
  <si>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</si>
  <si>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</si>
  <si>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</si>
  <si>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</si>
  <si>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</si>
  <si>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</si>
  <si>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</si>
  <si>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</si>
  <si>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</si>
  <si>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</si>
  <si>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</si>
  <si>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</si>
  <si>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</si>
  <si>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</si>
  <si>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</si>
  <si>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</si>
  <si>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</si>
  <si>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</si>
  <si>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</si>
  <si>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</si>
  <si>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</si>
  <si>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</si>
  <si>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</si>
  <si>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</si>
  <si>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</si>
  <si>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</si>
  <si>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</si>
  <si>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</si>
  <si>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</si>
  <si>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</si>
  <si>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</si>
  <si>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</si>
  <si>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</si>
  <si>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</si>
  <si>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</si>
  <si>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</si>
  <si>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</si>
  <si>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</si>
  <si>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</si>
  <si>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</si>
  <si>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</si>
  <si>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</si>
  <si>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</si>
  <si>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</si>
  <si>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</si>
  <si>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</si>
  <si>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</si>
  <si>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</si>
  <si>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</si>
  <si>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</si>
  <si>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</si>
  <si>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</si>
  <si>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</si>
  <si>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</si>
  <si>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</si>
  <si>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</si>
  <si>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</si>
  <si>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</si>
  <si>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</si>
  <si>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</si>
  <si>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</si>
  <si>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</si>
  <si>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</si>
  <si>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</si>
  <si>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</si>
  <si>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</si>
  <si>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</si>
  <si>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</si>
  <si>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</si>
  <si>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</si>
  <si>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</si>
  <si>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</si>
  <si>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</si>
  <si>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</si>
  <si>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</si>
  <si>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</si>
  <si>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</si>
  <si>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</si>
  <si>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</si>
  <si>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</si>
  <si>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</si>
  <si>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</si>
  <si>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</si>
  <si>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</si>
  <si>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</si>
  <si>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</si>
  <si>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</si>
  <si>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</si>
  <si>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</si>
  <si>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</si>
  <si>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</si>
  <si>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</si>
  <si>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</si>
  <si>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</si>
  <si>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</si>
  <si>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</si>
  <si>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</si>
  <si>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</si>
  <si>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</si>
  <si>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</si>
  <si>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</si>
  <si>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</si>
  <si>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</si>
  <si>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</si>
  <si>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</si>
  <si>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</si>
  <si>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</si>
  <si>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</si>
  <si>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</si>
  <si>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</si>
  <si>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</si>
  <si>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</si>
  <si>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</si>
  <si>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</si>
  <si>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</si>
  <si>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</si>
  <si>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</si>
  <si>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</si>
  <si>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</si>
  <si>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</si>
  <si>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</si>
  <si>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</si>
  <si>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</si>
  <si>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</si>
  <si>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</si>
  <si>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</si>
  <si>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</si>
  <si>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</si>
  <si>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</si>
  <si>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</si>
  <si>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</si>
  <si>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</si>
  <si>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</si>
  <si>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</si>
  <si>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</si>
  <si>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</si>
  <si>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</si>
  <si>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</si>
  <si>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</si>
  <si>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</si>
  <si>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</si>
  <si>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</si>
  <si>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</si>
  <si>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</si>
  <si>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</si>
  <si>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</si>
  <si>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</si>
  <si>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</si>
  <si>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</si>
  <si>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</si>
  <si>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</si>
  <si>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</si>
  <si>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</si>
  <si>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</si>
  <si>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</si>
  <si>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</si>
  <si>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</si>
  <si>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</si>
  <si>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</si>
  <si>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</si>
  <si>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</si>
  <si>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</si>
  <si>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</si>
  <si>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</si>
  <si>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</si>
  <si>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</si>
  <si>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</si>
  <si>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</si>
  <si>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</si>
  <si>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</si>
  <si>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</si>
  <si>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</si>
  <si>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</si>
  <si>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</si>
  <si>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</si>
  <si>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</si>
  <si>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</si>
  <si>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</si>
  <si>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</si>
  <si>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</si>
  <si>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</si>
  <si>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</si>
  <si>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</si>
  <si>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</si>
  <si>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</si>
  <si>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</si>
  <si>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</si>
  <si>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</si>
  <si>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</si>
  <si>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</si>
  <si>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</si>
  <si>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</si>
  <si>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</si>
  <si>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</si>
  <si>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</si>
  <si>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</si>
  <si>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</si>
  <si>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</si>
  <si>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</si>
  <si>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</si>
  <si>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</si>
  <si>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</si>
  <si>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</si>
  <si>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</si>
  <si>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</si>
  <si>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</si>
  <si>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</si>
  <si>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</si>
  <si>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</si>
  <si>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</si>
  <si>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</si>
  <si>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</si>
  <si>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</si>
  <si>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</si>
  <si>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</si>
  <si>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</si>
  <si>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</si>
  <si>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</si>
  <si>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</si>
  <si>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</si>
  <si>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</si>
  <si>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</si>
  <si>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</si>
  <si>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</si>
  <si>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</si>
  <si>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</si>
  <si>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</si>
  <si>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</si>
  <si>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</si>
  <si>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</si>
  <si>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</si>
  <si>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</si>
  <si>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</si>
  <si>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</si>
  <si>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</si>
  <si>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</si>
  <si>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</si>
  <si>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</si>
  <si>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</si>
  <si>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</si>
  <si>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</si>
  <si>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</si>
  <si>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</si>
  <si>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</si>
  <si>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</si>
  <si>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</si>
  <si>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</si>
  <si>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</si>
  <si>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</si>
  <si>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</si>
  <si>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</si>
  <si>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</si>
  <si>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</si>
  <si>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</si>
  <si>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</si>
  <si>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</si>
  <si>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</si>
  <si>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</si>
  <si>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</si>
  <si>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</si>
  <si>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</si>
  <si>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</si>
  <si>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</si>
  <si>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</si>
  <si>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</si>
  <si>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</si>
  <si>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</si>
  <si>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</si>
  <si>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</si>
  <si>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</si>
  <si>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</si>
  <si>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</si>
  <si>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</si>
  <si>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</si>
  <si>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</si>
  <si>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</si>
  <si>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</si>
  <si>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</si>
  <si>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</si>
  <si>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</si>
  <si>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</si>
  <si>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</si>
  <si>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</si>
  <si>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</si>
  <si>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</si>
  <si>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</si>
  <si>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</si>
  <si>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</si>
  <si>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</si>
  <si>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</si>
  <si>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</si>
  <si>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</si>
  <si>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</si>
  <si>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</si>
  <si>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</si>
  <si>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</si>
  <si>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</si>
  <si>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</si>
  <si>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</si>
  <si>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</si>
  <si>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</si>
  <si>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</si>
  <si>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</si>
  <si>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</si>
  <si>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</si>
  <si>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</si>
  <si>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</si>
  <si>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</si>
  <si>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</si>
  <si>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</si>
  <si>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</si>
  <si>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</si>
  <si>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</si>
  <si>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</si>
  <si>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</si>
  <si>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</si>
  <si>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</si>
  <si>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</si>
  <si>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</si>
  <si>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</si>
  <si>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</si>
  <si>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</si>
  <si>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</si>
  <si>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</si>
  <si>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</si>
  <si>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</si>
  <si>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</si>
  <si>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</si>
  <si>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</si>
  <si>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</si>
  <si>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</si>
  <si>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</si>
  <si>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</si>
  <si>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</si>
  <si>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</si>
  <si>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</si>
  <si>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</si>
  <si>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</si>
  <si>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</si>
  <si>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</si>
  <si>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</si>
  <si>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</si>
  <si>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</si>
  <si>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</si>
  <si>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</si>
  <si>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</si>
  <si>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</si>
  <si>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</si>
  <si>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</si>
  <si>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</si>
  <si>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</si>
  <si>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</si>
  <si>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</si>
  <si>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</si>
  <si>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</si>
  <si>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</si>
  <si>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</si>
  <si>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</si>
  <si>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</si>
  <si>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</si>
  <si>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</si>
  <si>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</si>
  <si>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</si>
  <si>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</si>
  <si>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</si>
  <si>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</si>
  <si>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</si>
  <si>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</si>
  <si>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</si>
  <si>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</si>
  <si>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</si>
  <si>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</si>
  <si>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</si>
  <si>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</si>
  <si>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</si>
  <si>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</si>
  <si>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</si>
  <si>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</si>
  <si>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</si>
  <si>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</si>
  <si>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</si>
  <si>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</si>
  <si>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</si>
  <si>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</si>
  <si>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</si>
  <si>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</si>
  <si>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</si>
  <si>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</si>
  <si>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</si>
  <si>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</si>
  <si>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</si>
  <si>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</si>
  <si>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</si>
  <si>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</si>
  <si>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</si>
  <si>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</si>
  <si>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</si>
  <si>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</si>
  <si>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</si>
  <si>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</si>
  <si>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</si>
  <si>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</si>
  <si>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</si>
  <si>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</si>
  <si>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</si>
  <si>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</si>
  <si>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</si>
  <si>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</si>
  <si>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</si>
  <si>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</si>
  <si>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</si>
  <si>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</si>
  <si>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</si>
  <si>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</si>
  <si>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</si>
  <si>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</si>
  <si>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</si>
  <si>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</si>
  <si>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</si>
  <si>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</si>
  <si>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</si>
  <si>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</si>
  <si>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</si>
  <si>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</si>
  <si>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</si>
  <si>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</si>
  <si>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</si>
  <si>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</si>
  <si>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</si>
  <si>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</si>
  <si>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</si>
  <si>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</si>
  <si>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</si>
  <si>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</si>
  <si>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</si>
  <si>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</si>
  <si>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</si>
  <si>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</si>
  <si>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</si>
  <si>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</si>
  <si>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</si>
  <si>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</si>
  <si>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</si>
  <si>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</si>
  <si>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</si>
  <si>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</si>
  <si>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</si>
  <si>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</si>
  <si>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</si>
  <si>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</si>
  <si>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</si>
  <si>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</si>
  <si>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</si>
  <si>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</si>
  <si>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</si>
  <si>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</si>
  <si>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</si>
  <si>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</si>
  <si>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</si>
  <si>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</si>
  <si>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</si>
  <si>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</si>
  <si>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</si>
  <si>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</si>
  <si>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</si>
  <si>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</si>
  <si>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</si>
  <si>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</si>
  <si>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</si>
  <si>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</si>
  <si>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</si>
  <si>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</si>
  <si>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</si>
  <si>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</si>
  <si>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</si>
  <si>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</si>
  <si>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</si>
  <si>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</si>
  <si>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</si>
  <si>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</si>
  <si>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</si>
  <si>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</si>
  <si>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</si>
  <si>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</si>
  <si>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</si>
  <si>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</si>
  <si>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</si>
  <si>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</si>
  <si>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</si>
  <si>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</si>
  <si>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</si>
  <si>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</si>
  <si>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</si>
  <si>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</si>
  <si>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</si>
  <si>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</si>
  <si>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</si>
  <si>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</si>
  <si>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</si>
  <si>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</si>
  <si>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</si>
  <si>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</si>
  <si>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</si>
  <si>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</si>
  <si>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</si>
  <si>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</si>
  <si>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</si>
  <si>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</si>
  <si>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</si>
  <si>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</si>
  <si>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</si>
  <si>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</si>
  <si>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</si>
  <si>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</si>
  <si>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</si>
  <si>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</si>
  <si>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</si>
  <si>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</si>
  <si>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</si>
  <si>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</si>
  <si>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</si>
  <si>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</si>
  <si>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</si>
  <si>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</si>
  <si>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</si>
  <si>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</si>
  <si>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</si>
  <si>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</si>
  <si>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</si>
  <si>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</si>
  <si>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</si>
  <si>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</si>
  <si>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</si>
  <si>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</si>
  <si>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</si>
  <si>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</si>
  <si>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</si>
  <si>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</si>
  <si>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</si>
  <si>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</si>
  <si>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</si>
  <si>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</si>
  <si>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</si>
  <si>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</si>
  <si>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</si>
  <si>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</si>
  <si>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</si>
  <si>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</si>
  <si>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</si>
  <si>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</si>
  <si>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</si>
  <si>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</si>
  <si>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</si>
  <si>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</si>
  <si>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</si>
  <si>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</si>
  <si>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</si>
  <si>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</si>
  <si>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</si>
  <si>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</si>
  <si>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</si>
  <si>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</si>
  <si>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</si>
  <si>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</si>
  <si>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</si>
  <si>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</si>
  <si>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</si>
  <si>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</si>
  <si>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</si>
  <si>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</si>
  <si>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</si>
  <si>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</si>
  <si>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</si>
  <si>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</si>
  <si>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</si>
  <si>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</si>
  <si>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</si>
  <si>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</si>
  <si>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</si>
  <si>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</si>
  <si>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</si>
  <si>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</si>
  <si>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</si>
  <si>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</si>
  <si>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</si>
  <si>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</si>
  <si>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</si>
  <si>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</si>
  <si>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</si>
  <si>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</si>
  <si>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</si>
  <si>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</si>
  <si>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</si>
  <si>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</si>
  <si>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</si>
  <si>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</si>
  <si>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</si>
  <si>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</si>
  <si>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</si>
  <si>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</si>
  <si>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</si>
  <si>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</si>
  <si>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</si>
  <si>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</si>
  <si>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</si>
  <si>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</si>
  <si>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</si>
  <si>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</si>
  <si>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</si>
  <si>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</si>
  <si>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</si>
  <si>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</si>
  <si>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</si>
  <si>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</si>
  <si>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</si>
  <si>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</si>
  <si>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</si>
  <si>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</si>
  <si>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</si>
  <si>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</si>
  <si>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</si>
  <si>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</si>
  <si>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</si>
  <si>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</si>
  <si>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</si>
  <si>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</si>
  <si>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</si>
  <si>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</si>
  <si>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</si>
  <si>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</si>
  <si>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</si>
  <si>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</si>
  <si>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</si>
  <si>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</si>
  <si>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</si>
  <si>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</si>
  <si>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</si>
  <si>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</si>
  <si>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</si>
  <si>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</si>
  <si>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</si>
  <si>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</si>
  <si>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</si>
  <si>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</si>
  <si>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</si>
  <si>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</si>
  <si>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</si>
  <si>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</si>
  <si>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</si>
  <si>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</si>
  <si>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</si>
  <si>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</si>
  <si>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</si>
  <si>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</si>
  <si>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</si>
  <si>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</si>
  <si>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</si>
  <si>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</si>
  <si>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</si>
  <si>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</si>
  <si>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</si>
  <si>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</si>
  <si>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</si>
  <si>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</si>
  <si>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</si>
  <si>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</si>
  <si>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</si>
  <si>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</si>
  <si>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</si>
  <si>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</si>
  <si>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</si>
  <si>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</si>
  <si>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</si>
  <si>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</si>
  <si>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</si>
  <si>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</si>
  <si>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</si>
  <si>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</si>
  <si>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</si>
  <si>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</si>
  <si>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</si>
  <si>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</si>
  <si>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</si>
  <si>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</si>
  <si>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</si>
  <si>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</si>
  <si>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</si>
  <si>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</si>
  <si>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</si>
  <si>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</si>
  <si>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</si>
  <si>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</si>
  <si>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</si>
  <si>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</si>
  <si>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</si>
  <si>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</si>
  <si>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</si>
  <si>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</si>
  <si>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</si>
  <si>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</si>
  <si>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</si>
  <si>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</si>
  <si>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</si>
  <si>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</si>
  <si>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</si>
  <si>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</si>
  <si>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</si>
  <si>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</si>
  <si>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</si>
  <si>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</si>
  <si>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</si>
  <si>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</si>
  <si>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</si>
  <si>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</si>
  <si>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</si>
  <si>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</si>
  <si>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</si>
  <si>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</si>
  <si>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</si>
  <si>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</si>
  <si>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</si>
  <si>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</si>
  <si>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</si>
  <si>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</si>
  <si>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</si>
  <si>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</si>
  <si>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</si>
  <si>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</si>
  <si>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</si>
  <si>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</si>
  <si>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</si>
  <si>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</si>
  <si>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</si>
  <si>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</si>
  <si>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</si>
  <si>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</si>
  <si>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</si>
  <si>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</si>
  <si>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</si>
  <si>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</si>
  <si>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</si>
  <si>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</si>
  <si>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</si>
  <si>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</si>
  <si>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</si>
  <si>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</si>
  <si>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</si>
  <si>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</si>
  <si>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</si>
  <si>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</si>
  <si>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</si>
  <si>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</si>
  <si>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</si>
  <si>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</si>
  <si>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</si>
  <si>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</si>
  <si>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</si>
  <si>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</si>
  <si>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</si>
  <si>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</si>
  <si>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</si>
  <si>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</si>
  <si>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</si>
  <si>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</si>
  <si>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</si>
  <si>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</si>
  <si>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</si>
  <si>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</si>
  <si>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</si>
  <si>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</si>
  <si>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</si>
  <si>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</si>
  <si>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</si>
  <si>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</si>
  <si>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</si>
  <si>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</si>
  <si>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</si>
  <si>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</si>
  <si>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</si>
  <si>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</si>
  <si>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</si>
  <si>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</si>
  <si>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</si>
  <si>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</si>
  <si>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</si>
  <si>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</si>
  <si>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</si>
  <si>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</si>
  <si>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</si>
  <si>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</si>
  <si>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</si>
  <si>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</si>
  <si>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</si>
  <si>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</si>
  <si>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</si>
  <si>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</si>
  <si>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</si>
  <si>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</si>
  <si>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</si>
  <si>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</si>
  <si>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</si>
  <si>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</si>
  <si>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</si>
  <si>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</si>
  <si>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</si>
  <si>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</si>
  <si>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</si>
  <si>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</si>
  <si>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</si>
  <si>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</si>
  <si>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</si>
  <si>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</si>
  <si>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</si>
  <si>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</si>
  <si>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</si>
  <si>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</si>
  <si>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</si>
  <si>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</si>
  <si>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</si>
  <si>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</si>
  <si>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</si>
  <si>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</si>
  <si>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</si>
  <si>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</si>
  <si>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</si>
  <si>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</si>
  <si>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</si>
  <si>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</si>
  <si>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</si>
  <si>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</si>
  <si>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</si>
  <si>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</si>
  <si>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</si>
  <si>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</si>
  <si>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</si>
  <si>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</si>
  <si>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</si>
  <si>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</si>
  <si>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</si>
  <si>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</si>
  <si>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</si>
  <si>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</si>
  <si>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</si>
  <si>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</si>
  <si>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</si>
  <si>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</si>
  <si>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</si>
  <si>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</si>
  <si>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</si>
  <si>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</si>
  <si>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</si>
  <si>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</si>
  <si>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</si>
  <si>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</si>
  <si>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</si>
  <si>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</si>
  <si>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</si>
  <si>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</si>
  <si>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</si>
  <si>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</si>
  <si>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</si>
  <si>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</si>
  <si>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</si>
  <si>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</si>
  <si>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</si>
  <si>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</si>
  <si>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</si>
  <si>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</si>
  <si>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</si>
  <si>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</si>
  <si>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</si>
  <si>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</si>
  <si>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</si>
  <si>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</si>
  <si>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</si>
  <si>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</si>
  <si>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</si>
  <si>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</si>
  <si>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</si>
  <si>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</si>
  <si>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</si>
  <si>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</si>
  <si>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</si>
  <si>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</si>
  <si>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</si>
  <si>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</si>
  <si>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</si>
  <si>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</si>
  <si>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</si>
  <si>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</si>
  <si>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</si>
  <si>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</si>
  <si>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</si>
  <si>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</si>
  <si>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</si>
  <si>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</si>
  <si>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</si>
  <si>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</si>
  <si>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</si>
  <si>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</si>
  <si>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</si>
  <si>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</si>
  <si>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</si>
  <si>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</si>
  <si>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</si>
  <si>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</si>
  <si>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</si>
  <si>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</si>
  <si>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</si>
  <si>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</si>
  <si>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</si>
  <si>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</si>
  <si>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</si>
  <si>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</si>
  <si>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</si>
  <si>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</si>
  <si>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</si>
  <si>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</si>
  <si>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</si>
  <si>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</si>
  <si>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</si>
  <si>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</si>
  <si>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</si>
  <si>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</si>
  <si>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</si>
  <si>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</si>
  <si>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</si>
  <si>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</si>
  <si>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</si>
  <si>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</si>
  <si>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</si>
  <si>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</si>
  <si>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</si>
  <si>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</si>
  <si>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</si>
  <si>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</si>
  <si>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</si>
  <si>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</si>
  <si>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</si>
  <si>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</si>
  <si>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</si>
  <si>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</si>
  <si>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</si>
  <si>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</si>
  <si>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</si>
  <si>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</si>
  <si>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</si>
  <si>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</si>
  <si>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</si>
  <si>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</si>
  <si>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</si>
  <si>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</si>
  <si>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</si>
  <si>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</si>
  <si>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</si>
  <si>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</si>
  <si>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</si>
  <si>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</si>
  <si>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</si>
  <si>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</si>
  <si>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</si>
  <si>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</si>
  <si>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</si>
  <si>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</si>
  <si>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</si>
  <si>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</si>
  <si>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</si>
  <si>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</si>
  <si>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</si>
  <si>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</si>
  <si>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</si>
  <si>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</si>
  <si>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</si>
  <si>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</si>
  <si>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</si>
  <si>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</si>
  <si>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</si>
  <si>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</si>
  <si>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</si>
  <si>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</si>
  <si>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</si>
  <si>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</si>
  <si>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</si>
  <si>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</si>
  <si>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</si>
  <si>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</si>
  <si>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</si>
  <si>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</si>
  <si>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</si>
  <si>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</si>
  <si>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</si>
  <si>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</si>
  <si>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</si>
  <si>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</si>
  <si>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</si>
  <si>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</si>
  <si>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</si>
  <si>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</si>
  <si>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</si>
  <si>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</si>
  <si>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</si>
  <si>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</si>
  <si>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</si>
  <si>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</si>
  <si>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</si>
  <si>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</si>
  <si>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</si>
  <si>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</si>
  <si>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</si>
  <si>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</si>
  <si>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</si>
  <si>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</si>
  <si>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</si>
  <si>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</si>
  <si>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</si>
  <si>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</si>
  <si>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</si>
  <si>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</si>
  <si>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</si>
  <si>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</si>
  <si>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</si>
  <si>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</si>
  <si>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</si>
  <si>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</si>
  <si>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</si>
  <si>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</si>
  <si>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</si>
  <si>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</si>
  <si>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</si>
  <si>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</si>
  <si>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</si>
  <si>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</si>
  <si>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</si>
  <si>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</si>
  <si>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</si>
  <si>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</si>
  <si>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</si>
  <si>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</si>
  <si>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</si>
  <si>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</si>
  <si>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</si>
  <si>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</si>
  <si>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</si>
  <si>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</si>
  <si>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</si>
  <si>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</si>
  <si>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</si>
  <si>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</si>
  <si>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</si>
  <si>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</si>
  <si>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</si>
  <si>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</si>
  <si>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</si>
  <si>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</si>
  <si>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</si>
  <si>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</si>
  <si>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</si>
  <si>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</si>
  <si>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</si>
  <si>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</si>
  <si>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</si>
  <si>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</si>
  <si>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</si>
  <si>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</si>
  <si>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</si>
  <si>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</si>
  <si>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</si>
  <si>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</si>
  <si>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</si>
  <si>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</si>
  <si>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</si>
  <si>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</si>
  <si>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</si>
  <si>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</si>
  <si>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</si>
  <si>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</si>
  <si>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</si>
  <si>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</si>
  <si>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</si>
  <si>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</si>
  <si>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</si>
  <si>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</si>
  <si>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</si>
  <si>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</si>
  <si>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</si>
  <si>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</si>
  <si>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</si>
  <si>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</si>
  <si>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</si>
  <si>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</si>
  <si>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</si>
  <si>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</si>
  <si>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</si>
  <si>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</si>
  <si>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</si>
  <si>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</si>
  <si>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</si>
  <si>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</si>
  <si>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</si>
  <si>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</si>
  <si>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</si>
  <si>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</si>
  <si>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</si>
  <si>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</si>
  <si>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</si>
  <si>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</si>
  <si>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</si>
  <si>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</si>
  <si>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</si>
  <si>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</si>
  <si>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</si>
  <si>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</si>
  <si>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</si>
  <si>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</si>
  <si>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</si>
  <si>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</si>
  <si>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</si>
  <si>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</si>
  <si>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</si>
  <si>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</si>
  <si>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</si>
  <si>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</si>
  <si>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</si>
  <si>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</si>
  <si>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</si>
  <si>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</si>
  <si>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</si>
  <si>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</si>
  <si>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</si>
  <si>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</si>
  <si>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</si>
  <si>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</si>
  <si>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</si>
  <si>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</si>
  <si>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</si>
  <si>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</si>
  <si>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</si>
  <si>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</si>
  <si>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</si>
  <si>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</si>
  <si>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</si>
  <si>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</si>
  <si>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</si>
  <si>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</si>
  <si>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</si>
  <si>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</si>
  <si>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</si>
  <si>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</si>
  <si>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</si>
  <si>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</si>
  <si>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</si>
  <si>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</si>
  <si>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</si>
  <si>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</si>
  <si>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</si>
  <si>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</si>
  <si>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</si>
  <si>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</si>
  <si>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</si>
  <si>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</si>
  <si>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</si>
  <si>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</si>
  <si>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</si>
  <si>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</si>
  <si>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</si>
  <si>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</si>
  <si>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</si>
  <si>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</si>
  <si>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</si>
  <si>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</si>
  <si>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</si>
  <si>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</si>
  <si>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</si>
  <si>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</si>
  <si>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</si>
  <si>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</si>
  <si>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</si>
  <si>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</si>
  <si>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</si>
  <si>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</si>
  <si>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</si>
  <si>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</si>
  <si>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</si>
  <si>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</si>
  <si>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</si>
  <si>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</si>
  <si>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</si>
  <si>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</si>
  <si>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</si>
  <si>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</si>
  <si>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</si>
  <si>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</si>
  <si>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</si>
  <si>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</si>
  <si>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</si>
  <si>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</si>
  <si>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</si>
  <si>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</si>
  <si>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</si>
  <si>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</si>
  <si>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</si>
  <si>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</si>
  <si>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</si>
  <si>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</si>
  <si>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</si>
  <si>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</si>
  <si>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</si>
  <si>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</si>
  <si>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</si>
  <si>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</si>
  <si>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</si>
  <si>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</si>
  <si>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</si>
  <si>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</si>
  <si>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</si>
  <si>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</si>
  <si>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</si>
  <si>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</si>
  <si>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</si>
  <si>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</si>
  <si>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</si>
  <si>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</si>
  <si>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</si>
  <si>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</si>
  <si>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</si>
  <si>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</si>
  <si>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</si>
  <si>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</si>
  <si>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</si>
  <si>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</si>
  <si>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</si>
  <si>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</si>
  <si>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</si>
  <si>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</si>
  <si>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</si>
  <si>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</si>
  <si>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</si>
  <si>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</si>
  <si>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</si>
  <si>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</si>
  <si>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</si>
  <si>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</si>
  <si>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</si>
  <si>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</si>
  <si>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</si>
  <si>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</si>
  <si>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</si>
  <si>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</si>
  <si>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</si>
  <si>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</si>
  <si>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</si>
  <si>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</si>
  <si>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</si>
  <si>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</si>
  <si>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</si>
  <si>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</si>
  <si>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</si>
  <si>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</si>
  <si>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</si>
  <si>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</si>
  <si>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</si>
  <si>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</si>
  <si>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</si>
  <si>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</si>
  <si>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</si>
  <si>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</si>
  <si>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</si>
  <si>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</si>
  <si>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</si>
  <si>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</si>
  <si>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</si>
  <si>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</si>
  <si>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</si>
  <si>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</si>
  <si>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</si>
  <si>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</si>
  <si>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</si>
  <si>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</si>
  <si>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</si>
  <si>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</si>
  <si>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</si>
  <si>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</si>
  <si>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</si>
  <si>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</si>
  <si>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</si>
  <si>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</si>
  <si>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</si>
  <si>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</si>
  <si>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</si>
  <si>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</si>
  <si>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</si>
  <si>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</si>
  <si>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</si>
  <si>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</si>
  <si>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</si>
  <si>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</si>
  <si>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</si>
  <si>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</si>
  <si>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</si>
  <si>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</si>
  <si>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</si>
  <si>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</si>
  <si>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</si>
  <si>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</si>
  <si>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</si>
  <si>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</si>
  <si>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</si>
  <si>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</si>
  <si>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</si>
  <si>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</si>
  <si>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</si>
  <si>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</si>
  <si>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</si>
  <si>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</si>
  <si>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</si>
  <si>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</si>
  <si>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</si>
  <si>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</si>
  <si>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</si>
  <si>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</si>
  <si>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</si>
  <si>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</si>
  <si>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</si>
  <si>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</si>
  <si>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</si>
  <si>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</si>
  <si>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</si>
  <si>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</si>
  <si>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</si>
  <si>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</si>
  <si>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</si>
  <si>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</si>
  <si>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</si>
  <si>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</si>
  <si>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</si>
  <si>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</si>
  <si>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</si>
  <si>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</si>
  <si>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</si>
  <si>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</si>
  <si>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</si>
  <si>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</si>
  <si>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</si>
  <si>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</si>
  <si>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</si>
  <si>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</si>
  <si>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</si>
  <si>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</si>
  <si>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</si>
  <si>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</si>
  <si>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</si>
  <si>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</si>
  <si>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</si>
  <si>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</si>
  <si>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</si>
  <si>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</si>
  <si>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</si>
  <si>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</si>
  <si>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</si>
  <si>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</si>
  <si>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</si>
  <si>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</si>
  <si>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</si>
  <si>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</si>
  <si>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</si>
  <si>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</si>
  <si>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</si>
  <si>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</si>
  <si>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</si>
  <si>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</si>
  <si>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</si>
  <si>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</si>
  <si>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</si>
  <si>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</si>
  <si>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</si>
  <si>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</si>
  <si>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</si>
  <si>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</si>
  <si>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</si>
  <si>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</si>
  <si>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</si>
  <si>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</si>
  <si>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</si>
  <si>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</si>
  <si>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</si>
  <si>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</si>
  <si>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</si>
  <si>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</si>
  <si>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</si>
  <si>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</si>
  <si>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</si>
  <si>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</si>
  <si>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</si>
  <si>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</si>
  <si>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</si>
  <si>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</si>
  <si>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</si>
  <si>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</si>
  <si>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</si>
  <si>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</si>
  <si>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</si>
  <si>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</si>
  <si>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</si>
  <si>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</si>
  <si>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</si>
  <si>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</si>
  <si>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</si>
  <si>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</si>
  <si>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</si>
  <si>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</si>
  <si>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</si>
  <si>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</si>
  <si>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</si>
  <si>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</si>
  <si>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</si>
  <si>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</si>
  <si>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</si>
  <si>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</si>
  <si>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</si>
  <si>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</si>
  <si>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</si>
  <si>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</si>
  <si>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</si>
  <si>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</si>
  <si>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</si>
  <si>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</si>
  <si>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</si>
  <si>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</si>
  <si>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</si>
  <si>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</si>
  <si>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</si>
  <si>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</si>
  <si>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</si>
  <si>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</si>
  <si>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</si>
  <si>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</si>
  <si>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</si>
  <si>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</si>
  <si>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</si>
  <si>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</si>
  <si>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</si>
  <si>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</si>
  <si>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</si>
  <si>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</si>
  <si>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</si>
  <si>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</si>
  <si>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</si>
  <si>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</si>
  <si>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</si>
  <si>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</si>
  <si>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</si>
  <si>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</si>
  <si>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</si>
  <si>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</si>
  <si>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</si>
  <si>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</si>
  <si>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</si>
  <si>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</si>
  <si>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</si>
  <si>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</si>
  <si>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</si>
  <si>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</si>
  <si>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</si>
  <si>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</si>
  <si>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</si>
  <si>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</si>
  <si>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</si>
  <si>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</si>
  <si>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</si>
  <si>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</si>
  <si>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</si>
  <si>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</si>
  <si>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</si>
  <si>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</si>
  <si>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</si>
  <si>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</si>
  <si>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</si>
  <si>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</si>
  <si>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</si>
  <si>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</si>
  <si>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</si>
  <si>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</si>
  <si>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</si>
  <si>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</si>
  <si>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</si>
  <si>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</si>
  <si>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</si>
  <si>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</si>
  <si>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</si>
  <si>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</si>
  <si>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</si>
  <si>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</si>
  <si>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</si>
  <si>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</si>
  <si>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</si>
  <si>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</si>
  <si>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</si>
  <si>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</si>
  <si>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</si>
  <si>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</si>
  <si>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</si>
  <si>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</si>
  <si>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</si>
  <si>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</si>
  <si>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</si>
  <si>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</si>
  <si>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</si>
  <si>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</si>
  <si>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</si>
  <si>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</si>
  <si>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</si>
  <si>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</si>
  <si>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</si>
  <si>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</si>
  <si>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</si>
  <si>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</si>
  <si>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</si>
  <si>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</si>
  <si>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</si>
  <si>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</si>
  <si>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</si>
  <si>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</si>
  <si>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</si>
  <si>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</si>
  <si>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</si>
  <si>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</si>
  <si>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</si>
  <si>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</si>
  <si>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</si>
  <si>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</si>
  <si>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</si>
  <si>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</si>
  <si>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</si>
  <si>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</si>
  <si>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</si>
  <si>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</si>
  <si>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</si>
  <si>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</si>
  <si>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</si>
  <si>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</si>
  <si>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</si>
  <si>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</si>
  <si>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</si>
  <si>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</si>
  <si>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</si>
  <si>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</si>
  <si>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</si>
  <si>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</si>
  <si>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</si>
  <si>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</si>
  <si>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</si>
  <si>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</si>
  <si>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</si>
  <si>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</si>
  <si>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</si>
  <si>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</si>
  <si>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</si>
  <si>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</si>
  <si>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</si>
  <si>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</si>
  <si>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</si>
  <si>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</si>
  <si>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</si>
  <si>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</si>
  <si>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</si>
  <si>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</si>
  <si>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</si>
  <si>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</si>
  <si>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</si>
  <si>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</si>
  <si>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</si>
  <si>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</si>
  <si>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</si>
  <si>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</si>
  <si>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</si>
  <si>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</si>
  <si>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</si>
  <si>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</si>
  <si>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</si>
  <si>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</si>
  <si>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</si>
  <si>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</si>
  <si>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</si>
  <si>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</si>
  <si>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</si>
  <si>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</si>
  <si>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</si>
  <si>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</si>
  <si>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</si>
  <si>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</si>
  <si>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</si>
  <si>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</si>
  <si>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</si>
  <si>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</si>
  <si>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</si>
  <si>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</si>
  <si>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</si>
  <si>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</si>
  <si>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</si>
  <si>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</si>
  <si>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</si>
  <si>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</si>
  <si>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</si>
  <si>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</si>
  <si>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</si>
  <si>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</si>
  <si>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</si>
  <si>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</si>
  <si>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</si>
  <si>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</si>
  <si>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</si>
  <si>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</si>
  <si>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</si>
  <si>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</si>
  <si>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</si>
  <si>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</si>
  <si>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</si>
  <si>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</si>
  <si>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</si>
  <si>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</si>
  <si>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</si>
  <si>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</si>
  <si>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</si>
  <si>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</si>
  <si>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</si>
  <si>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</si>
  <si>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</si>
  <si>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</si>
  <si>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</si>
  <si>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</si>
  <si>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</si>
  <si>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</si>
  <si>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</si>
  <si>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</si>
  <si>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</si>
  <si>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</si>
  <si>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</si>
  <si>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</si>
  <si>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</si>
  <si>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</si>
  <si>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</si>
  <si>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</si>
  <si>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</si>
  <si>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</si>
  <si>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</si>
  <si>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</si>
  <si>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</si>
  <si>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</si>
  <si>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</si>
  <si>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</si>
  <si>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</si>
  <si>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</si>
  <si>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</si>
  <si>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</si>
  <si>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</si>
  <si>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</si>
  <si>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</si>
  <si>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</si>
  <si>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</si>
  <si>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</si>
  <si>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</si>
  <si>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</si>
  <si>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</si>
  <si>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</si>
  <si>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</si>
  <si>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</si>
  <si>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</si>
  <si>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</si>
  <si>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</si>
  <si>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</si>
  <si>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</si>
  <si>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</si>
  <si>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</si>
  <si>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</si>
  <si>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</si>
  <si>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</si>
  <si>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</si>
  <si>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</si>
  <si>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</si>
  <si>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</si>
  <si>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</si>
  <si>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</si>
  <si>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</si>
  <si>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</si>
  <si>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</si>
  <si>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</si>
  <si>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</si>
  <si>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</si>
  <si>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</si>
  <si>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</si>
  <si>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</si>
  <si>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</si>
  <si>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</si>
  <si>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</si>
  <si>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</si>
  <si>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</si>
  <si>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</si>
  <si>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</si>
  <si>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</si>
  <si>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</si>
  <si>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</si>
  <si>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</si>
  <si>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</si>
  <si>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</si>
  <si>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</si>
  <si>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</si>
  <si>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</si>
  <si>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</si>
  <si>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</si>
  <si>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</si>
  <si>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</si>
  <si>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</si>
  <si>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</si>
  <si>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</si>
  <si>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</si>
  <si>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</si>
  <si>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</si>
  <si>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</si>
  <si>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</si>
  <si>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</si>
  <si>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</si>
  <si>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</si>
  <si>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</si>
  <si>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</si>
  <si>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</si>
  <si>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</si>
  <si>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</si>
  <si>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</si>
  <si>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</si>
  <si>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</si>
  <si>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</si>
  <si>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</si>
  <si>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</si>
  <si>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</si>
  <si>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</si>
  <si>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</si>
  <si>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</si>
  <si>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</si>
  <si>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</si>
  <si>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</si>
  <si>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</si>
  <si>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</si>
  <si>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</si>
  <si>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</si>
  <si>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</si>
  <si>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</si>
  <si>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</si>
  <si>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</si>
  <si>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</si>
  <si>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</si>
  <si>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</si>
  <si>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</si>
  <si>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</si>
  <si>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</si>
  <si>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</si>
  <si>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</si>
  <si>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</si>
  <si>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</si>
  <si>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</si>
  <si>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</si>
  <si>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</si>
  <si>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</si>
  <si>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</si>
  <si>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</si>
  <si>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</si>
  <si>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</si>
  <si>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</si>
  <si>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</si>
  <si>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</si>
  <si>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</si>
  <si>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</si>
  <si>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</si>
  <si>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</si>
  <si>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</si>
  <si>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</si>
  <si>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</si>
  <si>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</si>
  <si>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</si>
  <si>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</si>
  <si>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</si>
  <si>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</si>
  <si>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</si>
  <si>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</si>
  <si>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</si>
  <si>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</si>
  <si>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</si>
  <si>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</si>
  <si>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</si>
  <si>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</si>
  <si>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</si>
  <si>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</si>
  <si>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</si>
  <si>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</si>
  <si>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</si>
  <si>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</si>
  <si>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</si>
  <si>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</si>
  <si>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</si>
  <si>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</si>
  <si>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</si>
  <si>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</si>
  <si>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</si>
  <si>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</si>
  <si>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</si>
  <si>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</si>
  <si>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</si>
  <si>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</si>
  <si>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</si>
  <si>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</si>
  <si>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</si>
  <si>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</si>
  <si>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</si>
  <si>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</si>
  <si>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</si>
  <si>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</si>
  <si>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</si>
  <si>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</si>
  <si>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</si>
  <si>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</si>
  <si>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</si>
  <si>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</si>
  <si>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</si>
  <si>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</si>
  <si>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</si>
  <si>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</si>
  <si>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</si>
  <si>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</si>
  <si>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</si>
  <si>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</si>
  <si>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</si>
  <si>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</si>
  <si>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</si>
  <si>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</si>
  <si>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</si>
  <si>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</si>
  <si>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</si>
  <si>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</si>
  <si>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</si>
  <si>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</si>
  <si>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</si>
  <si>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</si>
  <si>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</si>
  <si>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</si>
  <si>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</si>
  <si>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</si>
  <si>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</si>
  <si>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</si>
  <si>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</si>
  <si>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</si>
  <si>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</si>
  <si>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</si>
  <si>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</si>
  <si>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</si>
  <si>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</si>
  <si>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</si>
  <si>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</si>
  <si>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</si>
  <si>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</si>
  <si>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</si>
  <si>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</si>
  <si>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</si>
  <si>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</si>
  <si>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</si>
  <si>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</si>
  <si>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</si>
  <si>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</si>
  <si>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</si>
  <si>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</si>
  <si>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</si>
  <si>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</si>
  <si>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</si>
  <si>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</si>
  <si>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</si>
  <si>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</si>
  <si>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</si>
  <si>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</si>
  <si>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</si>
  <si>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</si>
  <si>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</si>
  <si>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</si>
  <si>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</si>
  <si>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</si>
  <si>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</si>
  <si>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</si>
  <si>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</si>
  <si>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</si>
  <si>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</si>
  <si>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</si>
  <si>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</si>
  <si>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</si>
  <si>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</si>
  <si>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</si>
  <si>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</si>
  <si>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</si>
  <si>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</si>
  <si>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</si>
  <si>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</si>
  <si>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</si>
  <si>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</si>
  <si>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</si>
  <si>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</si>
  <si>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</si>
  <si>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</si>
  <si>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</si>
  <si>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</si>
  <si>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</si>
  <si>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</si>
  <si>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</si>
  <si>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</si>
  <si>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</si>
  <si>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</si>
  <si>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</si>
  <si>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</si>
  <si>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</si>
  <si>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</si>
  <si>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</si>
  <si>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</si>
  <si>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</si>
  <si>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</si>
  <si>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</si>
  <si>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</si>
  <si>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</si>
  <si>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</si>
  <si>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</si>
  <si>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</si>
  <si>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</si>
  <si>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</si>
  <si>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</si>
  <si>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</si>
  <si>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</si>
  <si>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</si>
  <si>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</si>
  <si>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</si>
  <si>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</si>
  <si>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</si>
  <si>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</si>
  <si>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</si>
  <si>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</si>
  <si>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</si>
  <si>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</si>
  <si>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</si>
  <si>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</si>
  <si>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</si>
  <si>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</si>
  <si>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</si>
  <si>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</si>
  <si>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</si>
  <si>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</si>
  <si>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</si>
  <si>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</si>
  <si>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</si>
  <si>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</si>
  <si>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</si>
  <si>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</si>
  <si>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</si>
  <si>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</si>
  <si>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</si>
  <si>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</si>
  <si>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</si>
  <si>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</si>
  <si>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</si>
  <si>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</si>
  <si>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</si>
  <si>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</si>
  <si>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</si>
  <si>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</si>
  <si>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</si>
  <si>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</si>
  <si>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</si>
  <si>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</si>
  <si>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</si>
  <si>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</si>
  <si>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</si>
  <si>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</si>
  <si>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</si>
  <si>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</si>
  <si>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</si>
  <si>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</si>
  <si>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</si>
  <si>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</si>
  <si>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</si>
  <si>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</si>
  <si>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</si>
  <si>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</si>
  <si>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</si>
  <si>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</si>
  <si>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</si>
  <si>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</si>
  <si>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</si>
  <si>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</si>
  <si>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</si>
  <si>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</si>
  <si>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</si>
  <si>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</si>
  <si>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</si>
  <si>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</si>
  <si>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</si>
  <si>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</si>
  <si>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</si>
  <si>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</si>
  <si>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</si>
  <si>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</si>
  <si>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</si>
  <si>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</si>
  <si>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</si>
  <si>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</si>
  <si>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</si>
  <si>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</si>
  <si>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</si>
  <si>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</si>
  <si>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</si>
  <si>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</si>
  <si>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</si>
  <si>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</si>
  <si>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</si>
  <si>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</si>
  <si>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</si>
  <si>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</si>
  <si>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</si>
  <si>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</si>
  <si>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</si>
  <si>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</si>
  <si>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</si>
  <si>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</si>
  <si>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</si>
  <si>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</si>
  <si>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</si>
  <si>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</si>
  <si>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</si>
  <si>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</si>
  <si>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</si>
  <si>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</si>
  <si>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</si>
  <si>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</si>
  <si>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</si>
  <si>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</si>
  <si>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</si>
  <si>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</si>
  <si>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</si>
  <si>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</si>
  <si>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</si>
  <si>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</si>
  <si>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</si>
  <si>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</si>
  <si>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</si>
  <si>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</si>
  <si>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</si>
  <si>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</si>
  <si>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</si>
  <si>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</si>
  <si>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</si>
  <si>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</si>
  <si>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</si>
  <si>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</si>
  <si>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</si>
  <si>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</si>
  <si>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</si>
  <si>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</si>
  <si>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</si>
  <si>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</si>
  <si>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</si>
  <si>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</si>
  <si>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</si>
  <si>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</si>
  <si>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</si>
  <si>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</si>
  <si>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</si>
  <si>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</si>
  <si>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</si>
  <si>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</si>
  <si>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</si>
  <si>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</si>
  <si>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</si>
  <si>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</si>
  <si>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</si>
  <si>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</si>
  <si>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</si>
  <si>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</si>
  <si>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</si>
  <si>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</si>
  <si>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</si>
  <si>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</si>
  <si>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</si>
  <si>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</si>
  <si>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</si>
  <si>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</si>
  <si>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</si>
  <si>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</si>
  <si>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</si>
  <si>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</si>
  <si>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</si>
  <si>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</si>
  <si>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</si>
  <si>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</si>
  <si>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</si>
  <si>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</si>
  <si>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</si>
  <si>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</si>
  <si>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</si>
  <si>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</si>
  <si>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</si>
  <si>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</si>
  <si>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</si>
  <si>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</si>
  <si>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</si>
  <si>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</si>
  <si>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</si>
  <si>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</si>
  <si>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</si>
  <si>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</si>
  <si>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</si>
  <si>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</si>
  <si>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</si>
  <si>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</si>
  <si>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</si>
  <si>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</si>
  <si>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</si>
  <si>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</si>
  <si>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</si>
  <si>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</si>
  <si>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</si>
  <si>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</si>
  <si>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</si>
  <si>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</si>
  <si>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</si>
  <si>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</si>
  <si>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</si>
  <si>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</si>
  <si>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</si>
  <si>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</si>
  <si>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</si>
  <si>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</si>
  <si>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</si>
  <si>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</si>
  <si>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</si>
  <si>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</si>
  <si>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</si>
  <si>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</si>
  <si>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</si>
  <si>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</si>
  <si>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</si>
  <si>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</si>
  <si>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</si>
  <si>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</si>
  <si>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</si>
  <si>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</si>
  <si>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</si>
  <si>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</si>
  <si>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</si>
  <si>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</si>
  <si>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</si>
  <si>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</si>
  <si>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</si>
  <si>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</si>
  <si>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</si>
  <si>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</si>
  <si>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</si>
  <si>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</si>
  <si>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</si>
  <si>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</si>
  <si>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</si>
  <si>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</si>
  <si>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</si>
  <si>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</si>
  <si>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</si>
  <si>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</si>
  <si>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</si>
  <si>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</si>
  <si>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</si>
  <si>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</si>
  <si>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</si>
  <si>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</si>
  <si>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</si>
  <si>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</si>
  <si>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</si>
  <si>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</si>
  <si>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</si>
  <si>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</si>
  <si>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</si>
  <si>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</si>
  <si>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</si>
  <si>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</si>
  <si>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</si>
  <si>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</si>
  <si>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</si>
  <si>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</si>
  <si>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</si>
  <si>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</si>
  <si>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</si>
  <si>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</si>
  <si>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</si>
  <si>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</si>
  <si>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</si>
  <si>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</si>
  <si>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</si>
  <si>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</si>
  <si>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</si>
  <si>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</si>
  <si>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</si>
  <si>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</si>
  <si>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</si>
  <si>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</si>
  <si>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</si>
  <si>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</si>
  <si>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</si>
  <si>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</si>
  <si>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</si>
  <si>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</si>
  <si>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</si>
  <si>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</si>
  <si>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</si>
  <si>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</si>
  <si>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</si>
  <si>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</si>
  <si>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</si>
  <si>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</si>
  <si>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</si>
  <si>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</si>
  <si>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</si>
  <si>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</si>
  <si>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</si>
  <si>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</si>
  <si>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</si>
  <si>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</si>
  <si>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</si>
  <si>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</si>
  <si>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</si>
  <si>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</si>
  <si>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</si>
  <si>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</si>
  <si>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</si>
  <si>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</si>
  <si>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</si>
  <si>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</si>
  <si>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</si>
  <si>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</si>
  <si>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</si>
  <si>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</si>
  <si>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</si>
  <si>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</si>
  <si>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</si>
  <si>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</si>
  <si>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</si>
  <si>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</si>
  <si>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</si>
  <si>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</si>
  <si>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</si>
  <si>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</si>
  <si>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</si>
  <si>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</si>
  <si>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</si>
  <si>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</si>
  <si>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</si>
  <si>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</si>
  <si>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</si>
  <si>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</si>
  <si>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</si>
  <si>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</si>
  <si>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</si>
  <si>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</si>
  <si>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</si>
  <si>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</si>
  <si>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</si>
  <si>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</si>
  <si>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</si>
  <si>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</si>
  <si>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</si>
  <si>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</si>
  <si>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</si>
  <si>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</si>
  <si>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</si>
  <si>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</si>
  <si>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</si>
  <si>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</si>
  <si>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</si>
  <si>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</si>
  <si>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</si>
  <si>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</si>
  <si>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</si>
  <si>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</si>
  <si>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</si>
  <si>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</si>
  <si>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</si>
  <si>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</si>
  <si>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</si>
  <si>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</si>
  <si>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</si>
  <si>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</si>
  <si>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</si>
  <si>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</si>
  <si>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</si>
  <si>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</si>
  <si>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</si>
  <si>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</si>
  <si>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</si>
  <si>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</si>
  <si>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</si>
  <si>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</si>
  <si>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</si>
  <si>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</si>
  <si>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</si>
  <si>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</si>
  <si>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</si>
  <si>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</si>
  <si>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</si>
  <si>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</si>
  <si>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</si>
  <si>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</si>
  <si>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</si>
  <si>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</si>
  <si>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</si>
  <si>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</si>
  <si>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</si>
  <si>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</si>
  <si>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</si>
  <si>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</si>
  <si>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</si>
  <si>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</si>
  <si>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</si>
  <si>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</si>
  <si>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</si>
  <si>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</si>
  <si>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</si>
  <si>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</si>
  <si>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</si>
  <si>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</si>
  <si>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</si>
  <si>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</si>
  <si>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</si>
  <si>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</si>
  <si>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</si>
  <si>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</si>
  <si>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</si>
  <si>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</si>
  <si>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</si>
  <si>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</si>
  <si>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</si>
  <si>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</si>
  <si>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</si>
  <si>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</si>
  <si>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</si>
  <si>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</si>
  <si>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</si>
  <si>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</si>
  <si>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</si>
  <si>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</si>
  <si>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</si>
  <si>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</si>
  <si>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</si>
  <si>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</si>
  <si>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</si>
  <si>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</si>
  <si>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</si>
  <si>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</si>
  <si>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</si>
  <si>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</si>
  <si>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</si>
  <si>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</si>
  <si>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</si>
  <si>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</si>
  <si>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</si>
  <si>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</si>
  <si>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</si>
  <si>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</si>
  <si>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</si>
  <si>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</si>
  <si>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</si>
  <si>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</si>
  <si>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</si>
  <si>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</si>
  <si>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</si>
  <si>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</si>
  <si>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</si>
  <si>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</si>
  <si>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</si>
  <si>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</si>
  <si>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</si>
  <si>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</si>
  <si>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</si>
  <si>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</si>
  <si>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</si>
  <si>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</si>
  <si>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</si>
  <si>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</si>
  <si>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</si>
  <si>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</si>
  <si>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</si>
  <si>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</si>
  <si>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</si>
  <si>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</si>
  <si>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</si>
  <si>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</si>
  <si>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</si>
  <si>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</si>
  <si>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</si>
  <si>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</si>
  <si>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</si>
  <si>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</si>
  <si>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</si>
  <si>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</si>
  <si>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</si>
  <si>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</si>
  <si>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</si>
  <si>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</si>
  <si>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</si>
  <si>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</si>
  <si>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</si>
  <si>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</si>
  <si>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</si>
  <si>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</si>
  <si>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</si>
  <si>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</si>
  <si>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</si>
  <si>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</si>
  <si>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</si>
  <si>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</si>
  <si>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</si>
  <si>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</si>
  <si>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</si>
  <si>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</si>
  <si>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</si>
  <si>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</si>
  <si>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</si>
  <si>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</si>
  <si>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</si>
  <si>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</si>
  <si>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</si>
  <si>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</si>
  <si>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</si>
  <si>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</si>
  <si>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</si>
  <si>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</si>
  <si>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</si>
  <si>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</si>
  <si>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</si>
  <si>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</si>
  <si>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</si>
  <si>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</si>
  <si>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</si>
  <si>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</si>
  <si>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</si>
  <si>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</si>
  <si>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</si>
  <si>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</si>
  <si>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</si>
  <si>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</si>
  <si>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</si>
  <si>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</si>
  <si>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</si>
  <si>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</si>
  <si>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</si>
  <si>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</si>
  <si>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</si>
  <si>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</si>
  <si>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</si>
  <si>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</si>
  <si>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</si>
  <si>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</si>
  <si>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</si>
  <si>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</si>
  <si>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</si>
  <si>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</si>
  <si>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</si>
  <si>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</si>
  <si>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</si>
  <si>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</si>
  <si>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</si>
  <si>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</si>
  <si>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</si>
  <si>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</si>
  <si>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</si>
  <si>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</si>
  <si>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</si>
  <si>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</si>
  <si>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</si>
  <si>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</si>
  <si>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</si>
  <si>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</si>
  <si>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</si>
  <si>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</si>
  <si>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</si>
  <si>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</si>
  <si>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</si>
  <si>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</si>
  <si>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</si>
  <si>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</si>
  <si>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</si>
  <si>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</si>
  <si>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</si>
  <si>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</si>
  <si>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</si>
  <si>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</si>
  <si>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</si>
  <si>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</si>
  <si>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</si>
  <si>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</si>
  <si>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</si>
  <si>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</si>
  <si>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</si>
  <si>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</si>
  <si>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</si>
  <si>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</si>
  <si>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</si>
  <si>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</si>
  <si>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</si>
  <si>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</si>
  <si>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</si>
  <si>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</si>
  <si>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</si>
  <si>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</si>
  <si>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</si>
  <si>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</si>
  <si>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</si>
  <si>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</si>
  <si>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</si>
  <si>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</si>
  <si>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</si>
  <si>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</si>
  <si>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</si>
  <si>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</si>
  <si>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</si>
  <si>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</si>
  <si>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</si>
  <si>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</si>
  <si>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</si>
  <si>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</si>
  <si>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</si>
  <si>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</si>
  <si>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</si>
  <si>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</si>
  <si>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</si>
  <si>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</si>
  <si>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</si>
  <si>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</si>
  <si>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</si>
  <si>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</si>
  <si>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</si>
  <si>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</si>
  <si>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</si>
  <si>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</si>
  <si>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</si>
  <si>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</si>
  <si>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</si>
  <si>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</si>
  <si>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</si>
  <si>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</si>
  <si>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</si>
  <si>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</si>
  <si>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</si>
  <si>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</si>
  <si>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</si>
  <si>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</si>
  <si>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</si>
  <si>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</si>
  <si>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</si>
  <si>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</si>
  <si>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</si>
  <si>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</si>
  <si>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</si>
  <si>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</si>
  <si>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</si>
  <si>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</si>
  <si>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</si>
  <si>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</si>
  <si>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</si>
  <si>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</si>
  <si>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</si>
  <si>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</si>
  <si>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</si>
  <si>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</si>
  <si>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</si>
  <si>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</si>
  <si>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</si>
  <si>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</si>
  <si>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</si>
  <si>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</si>
  <si>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</si>
  <si>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</si>
  <si>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</si>
  <si>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</si>
  <si>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</si>
  <si>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</si>
  <si>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</si>
  <si>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</si>
  <si>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</si>
  <si>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</si>
  <si>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</si>
  <si>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</si>
  <si>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</si>
  <si>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</si>
  <si>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</si>
  <si>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</si>
  <si>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</si>
  <si>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</si>
  <si>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</si>
  <si>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</si>
  <si>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</si>
  <si>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</si>
  <si>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</si>
  <si>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</si>
  <si>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</si>
  <si>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</si>
  <si>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</si>
  <si>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</si>
  <si>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</si>
  <si>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</si>
  <si>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</si>
  <si>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</si>
  <si>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</si>
  <si>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</si>
  <si>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</si>
  <si>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</si>
  <si>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</si>
  <si>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</si>
  <si>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</si>
  <si>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</si>
  <si>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</si>
  <si>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</si>
  <si>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</si>
  <si>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</si>
  <si>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</si>
  <si>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</si>
  <si>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</si>
  <si>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</si>
  <si>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</si>
  <si>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</si>
  <si>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</si>
  <si>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</si>
  <si>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</si>
  <si>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</si>
  <si>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</si>
  <si>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</si>
  <si>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</si>
  <si>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</si>
  <si>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</si>
  <si>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</si>
  <si>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</si>
  <si>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</si>
  <si>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</si>
  <si>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</si>
  <si>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</si>
  <si>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</si>
  <si>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</si>
  <si>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</si>
  <si>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</si>
  <si>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</si>
  <si>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</si>
  <si>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</si>
  <si>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</si>
  <si>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</si>
  <si>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</si>
  <si>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</si>
  <si>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</si>
  <si>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</si>
  <si>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</si>
  <si>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</si>
  <si>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</si>
  <si>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</si>
  <si>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</si>
  <si>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</si>
  <si>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</si>
  <si>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</si>
  <si>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</si>
  <si>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</si>
  <si>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</si>
  <si>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</si>
  <si>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</si>
  <si>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</si>
  <si>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</si>
  <si>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</si>
  <si>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</si>
  <si>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</si>
  <si>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</si>
  <si>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</si>
  <si>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</si>
  <si>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</si>
  <si>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</si>
  <si>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</si>
  <si>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</si>
  <si>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</si>
  <si>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</si>
  <si>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</si>
  <si>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</si>
  <si>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</si>
  <si>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</si>
  <si>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</si>
  <si>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</si>
  <si>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</si>
  <si>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</si>
  <si>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</si>
  <si>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</si>
  <si>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</si>
  <si>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</si>
  <si>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</si>
  <si>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</si>
  <si>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</si>
  <si>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</si>
  <si>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</si>
  <si>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</si>
  <si>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</si>
  <si>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</si>
  <si>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</si>
  <si>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</si>
  <si>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</si>
  <si>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</si>
  <si>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</si>
  <si>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</si>
  <si>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</si>
  <si>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</si>
  <si>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</si>
  <si>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</si>
  <si>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</si>
  <si>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</si>
  <si>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</si>
  <si>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</si>
  <si>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</si>
  <si>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</si>
  <si>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</si>
  <si>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</si>
  <si>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</si>
  <si>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</si>
  <si>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</si>
  <si>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</si>
  <si>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</si>
  <si>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</si>
  <si>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</si>
  <si>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</si>
  <si>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</si>
  <si>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</si>
  <si>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</si>
  <si>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</si>
  <si>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</si>
  <si>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</si>
  <si>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</si>
  <si>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</si>
  <si>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</si>
  <si>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</si>
  <si>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</si>
  <si>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</si>
  <si>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</si>
  <si>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</si>
  <si>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</si>
  <si>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</si>
  <si>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</si>
  <si>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</si>
  <si>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</si>
  <si>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</si>
  <si>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</si>
  <si>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</si>
  <si>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</si>
  <si>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</si>
  <si>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</si>
  <si>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</si>
  <si>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</si>
  <si>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</si>
  <si>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</si>
  <si>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</si>
  <si>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</si>
  <si>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</si>
  <si>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</si>
  <si>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</si>
  <si>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</si>
  <si>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</si>
  <si>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</si>
  <si>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</si>
  <si>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</si>
  <si>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</si>
  <si>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</si>
  <si>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</si>
  <si>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</si>
  <si>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</si>
  <si>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</si>
  <si>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</si>
  <si>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</si>
  <si>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</si>
  <si>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</si>
  <si>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</si>
  <si>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</si>
  <si>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</si>
  <si>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</si>
  <si>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</si>
  <si>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</si>
  <si>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</si>
  <si>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</si>
  <si>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</si>
  <si>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</si>
  <si>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</si>
  <si>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</si>
  <si>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</si>
  <si>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</si>
  <si>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</si>
  <si>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</si>
  <si>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</si>
  <si>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</si>
  <si>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</si>
  <si>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</si>
  <si>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</si>
  <si>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</si>
  <si>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</si>
  <si>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</si>
  <si>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</si>
  <si>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</si>
  <si>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</si>
  <si>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</si>
  <si>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</si>
  <si>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</si>
  <si>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</si>
  <si>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</si>
  <si>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</si>
  <si>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</si>
  <si>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</si>
  <si>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</si>
  <si>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</si>
  <si>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</si>
  <si>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</si>
  <si>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</si>
  <si>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</si>
  <si>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</si>
  <si>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</si>
  <si>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</si>
  <si>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</si>
  <si>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</si>
  <si>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</si>
  <si>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</si>
  <si>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</si>
  <si>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</si>
  <si>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</si>
  <si>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</si>
  <si>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</si>
  <si>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</si>
  <si>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</si>
  <si>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</si>
  <si>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</si>
  <si>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</si>
  <si>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</si>
  <si>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</si>
  <si>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</si>
  <si>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</si>
  <si>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</si>
  <si>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</si>
  <si>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</si>
  <si>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</si>
  <si>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</si>
  <si>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</si>
  <si>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</si>
  <si>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</si>
  <si>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</si>
  <si>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</si>
  <si>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</si>
  <si>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</si>
  <si>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</si>
  <si>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</si>
  <si>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</si>
  <si>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</si>
  <si>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</si>
  <si>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</si>
  <si>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</si>
  <si>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</si>
  <si>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</si>
  <si>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</si>
  <si>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</si>
  <si>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</si>
  <si>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</si>
  <si>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</si>
  <si>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</si>
  <si>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</si>
  <si>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</si>
  <si>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</si>
  <si>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</si>
  <si>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</si>
  <si>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</si>
  <si>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</si>
  <si>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</si>
  <si>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</si>
  <si>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</si>
  <si>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</si>
  <si>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</si>
  <si>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</si>
  <si>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</si>
  <si>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</si>
  <si>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</si>
  <si>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</si>
  <si>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</si>
  <si>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</si>
  <si>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</si>
  <si>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</si>
  <si>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</si>
  <si>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</si>
  <si>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</si>
  <si>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</si>
  <si>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</si>
  <si>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</si>
  <si>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</si>
  <si>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</si>
  <si>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</si>
  <si>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</si>
  <si>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</si>
  <si>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</si>
  <si>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</si>
  <si>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</si>
  <si>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</si>
  <si>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</si>
  <si>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</si>
  <si>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</si>
  <si>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</si>
  <si>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</si>
  <si>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</si>
  <si>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</si>
  <si>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</si>
  <si>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</si>
  <si>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</si>
  <si>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</si>
  <si>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</si>
  <si>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</si>
  <si>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</si>
  <si>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</si>
  <si>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</si>
  <si>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</si>
  <si>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</si>
  <si>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</si>
  <si>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</si>
  <si>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</si>
  <si>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</si>
  <si>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</si>
  <si>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</si>
  <si>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</si>
  <si>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</si>
  <si>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</si>
  <si>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</si>
  <si>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</si>
  <si>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</si>
  <si>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</si>
  <si>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</si>
  <si>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</si>
  <si>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</si>
  <si>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</si>
  <si>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</si>
  <si>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</si>
  <si>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</si>
  <si>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</si>
  <si>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</si>
  <si>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</si>
  <si>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</si>
  <si>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</si>
  <si>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</si>
  <si>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</si>
  <si>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</si>
  <si>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</si>
  <si>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</si>
  <si>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</si>
  <si>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</si>
  <si>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</si>
  <si>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</si>
  <si>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</si>
  <si>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</si>
  <si>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</si>
  <si>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</si>
  <si>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</si>
  <si>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</si>
  <si>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</si>
  <si>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</si>
  <si>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</si>
  <si>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</si>
  <si>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</si>
  <si>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</si>
  <si>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</si>
  <si>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</si>
  <si>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</si>
  <si>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</si>
  <si>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</si>
  <si>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</si>
  <si>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</si>
  <si>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</si>
  <si>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</si>
  <si>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</si>
  <si>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</si>
  <si>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</si>
  <si>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</si>
  <si>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</si>
  <si>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</si>
  <si>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</si>
  <si>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</si>
  <si>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</si>
  <si>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</si>
  <si>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</si>
  <si>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</si>
  <si>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</si>
  <si>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</si>
  <si>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</si>
  <si>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</si>
  <si>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</si>
  <si>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</si>
  <si>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</si>
  <si>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</si>
  <si>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</si>
  <si>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</si>
  <si>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</si>
  <si>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</si>
  <si>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</si>
  <si>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</si>
  <si>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</si>
  <si>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</si>
  <si>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</si>
  <si>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</si>
  <si>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</si>
  <si>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</si>
  <si>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</si>
  <si>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</si>
  <si>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</si>
  <si>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</si>
  <si>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</si>
  <si>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</si>
  <si>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</si>
  <si>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</si>
  <si>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</si>
  <si>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</si>
  <si>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</si>
  <si>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</si>
  <si>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</si>
  <si>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</si>
  <si>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</si>
  <si>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</si>
  <si>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</si>
  <si>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</si>
  <si>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</si>
  <si>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</si>
  <si>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</si>
  <si>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</si>
  <si>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</si>
  <si>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</si>
  <si>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</si>
  <si>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</si>
  <si>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</si>
  <si>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</si>
  <si>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</si>
  <si>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</si>
  <si>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</si>
  <si>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</si>
  <si>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</si>
  <si>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</si>
  <si>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</si>
  <si>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</si>
  <si>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</si>
  <si>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</si>
  <si>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</si>
  <si>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</si>
  <si>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</si>
  <si>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</si>
  <si>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</si>
  <si>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</si>
  <si>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</si>
  <si>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</si>
  <si>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</si>
  <si>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</si>
  <si>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</si>
  <si>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</si>
  <si>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</si>
  <si>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</si>
  <si>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</si>
  <si>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</si>
  <si>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</si>
  <si>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</si>
  <si>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</si>
  <si>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</si>
  <si>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</si>
  <si>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</si>
  <si>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</si>
  <si>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</si>
  <si>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</si>
  <si>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</si>
  <si>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</si>
  <si>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</si>
  <si>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</si>
  <si>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</si>
  <si>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</si>
  <si>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</si>
  <si>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</si>
  <si>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</si>
  <si>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</si>
  <si>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</si>
  <si>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</si>
  <si>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</si>
  <si>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</si>
  <si>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</si>
  <si>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</si>
  <si>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</si>
  <si>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</si>
  <si>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</si>
  <si>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</si>
  <si>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</si>
  <si>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</si>
  <si>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</si>
  <si>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</si>
  <si>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</si>
  <si>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</si>
  <si>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</si>
  <si>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</si>
  <si>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</si>
  <si>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</si>
  <si>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</si>
  <si>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</si>
  <si>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</si>
  <si>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</si>
  <si>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</si>
  <si>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</si>
  <si>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</si>
  <si>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</si>
  <si>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</si>
  <si>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</si>
  <si>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</si>
  <si>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</si>
  <si>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</si>
  <si>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</si>
  <si>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</si>
  <si>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</si>
  <si>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</si>
  <si>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</si>
  <si>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</si>
  <si>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</si>
  <si>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</si>
  <si>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</si>
  <si>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</si>
  <si>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</si>
  <si>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</si>
  <si>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</si>
  <si>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</si>
  <si>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</si>
  <si>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</si>
  <si>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</si>
  <si>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</si>
  <si>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</si>
  <si>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</si>
  <si>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</si>
  <si>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</si>
  <si>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</si>
  <si>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</si>
  <si>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</si>
  <si>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</si>
  <si>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</si>
  <si>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</si>
  <si>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</si>
  <si>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</si>
  <si>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</si>
  <si>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</si>
  <si>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</si>
  <si>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</si>
  <si>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</si>
  <si>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</si>
  <si>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</si>
  <si>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</si>
  <si>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</si>
  <si>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</si>
  <si>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</si>
  <si>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</si>
  <si>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</si>
  <si>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</si>
  <si>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</si>
  <si>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</si>
  <si>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</si>
  <si>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</si>
  <si>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</si>
  <si>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</si>
  <si>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</si>
  <si>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</si>
  <si>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</si>
  <si>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</si>
  <si>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</si>
  <si>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</si>
  <si>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</si>
  <si>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</si>
  <si>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</si>
  <si>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</si>
  <si>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</si>
  <si>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</si>
  <si>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</si>
  <si>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</si>
  <si>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</si>
  <si>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</si>
  <si>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</si>
  <si>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</si>
  <si>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</si>
  <si>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</si>
  <si>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</si>
  <si>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</si>
  <si>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</si>
  <si>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</si>
  <si>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</si>
  <si>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</si>
  <si>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</si>
  <si>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</si>
  <si>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</si>
  <si>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</si>
  <si>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</si>
  <si>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</si>
  <si>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</si>
  <si>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</si>
  <si>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</si>
  <si>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</si>
  <si>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</si>
  <si>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</si>
  <si>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</si>
  <si>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</si>
  <si>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</si>
  <si>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</si>
  <si>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</si>
  <si>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</si>
  <si>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</si>
  <si>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</si>
  <si>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</si>
  <si>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</si>
  <si>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</si>
  <si>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</si>
  <si>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</si>
  <si>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</si>
  <si>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</si>
  <si>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</si>
  <si>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</si>
  <si>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</si>
  <si>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</si>
  <si>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</si>
  <si>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</si>
  <si>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</si>
  <si>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</si>
  <si>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</si>
  <si>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</si>
  <si>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</si>
  <si>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</si>
  <si>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</si>
  <si>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</si>
  <si>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</si>
  <si>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</si>
  <si>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</si>
  <si>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</si>
  <si>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</si>
  <si>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</si>
  <si>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</si>
  <si>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</si>
  <si>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</si>
  <si>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</si>
  <si>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</si>
  <si>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</si>
  <si>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</si>
  <si>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</si>
  <si>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</si>
  <si>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</si>
  <si>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</si>
  <si>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</si>
  <si>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</si>
  <si>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</si>
  <si>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</si>
  <si>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</si>
  <si>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</si>
  <si>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</si>
  <si>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</si>
  <si>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</si>
  <si>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</si>
  <si>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</si>
  <si>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</si>
  <si>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</si>
  <si>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</si>
  <si>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</si>
  <si>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</si>
  <si>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</si>
  <si>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</si>
  <si>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</si>
  <si>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</si>
  <si>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</si>
  <si>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</si>
  <si>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</si>
  <si>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</si>
  <si>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</si>
  <si>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</si>
  <si>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</si>
  <si>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</si>
  <si>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</si>
  <si>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</si>
  <si>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</si>
  <si>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</si>
  <si>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</si>
  <si>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</si>
  <si>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</si>
  <si>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</si>
  <si>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</si>
  <si>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</si>
  <si>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</si>
  <si>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</si>
  <si>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</si>
  <si>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</si>
  <si>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</si>
  <si>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</si>
  <si>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</si>
  <si>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</si>
  <si>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</si>
  <si>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</si>
  <si>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</si>
  <si>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</si>
  <si>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</si>
  <si>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</si>
  <si>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</si>
  <si>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</si>
  <si>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</si>
  <si>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</si>
  <si>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</si>
  <si>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</si>
  <si>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</si>
  <si>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</si>
  <si>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</si>
  <si>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</si>
  <si>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</si>
  <si>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</si>
  <si>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</si>
  <si>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</si>
  <si>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</si>
  <si>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</si>
  <si>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</si>
  <si>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</si>
  <si>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</si>
  <si>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</si>
  <si>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</si>
  <si>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</si>
  <si>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</si>
  <si>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</si>
  <si>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</si>
  <si>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</si>
  <si>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</si>
  <si>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</si>
  <si>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</si>
  <si>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</si>
  <si>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</si>
  <si>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</si>
  <si>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</si>
  <si>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</si>
  <si>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</si>
  <si>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</si>
  <si>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</si>
  <si>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</si>
  <si>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</si>
  <si>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</si>
  <si>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</si>
  <si>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</si>
  <si>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</si>
  <si>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</si>
  <si>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</si>
  <si>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</si>
  <si>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</si>
  <si>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</si>
  <si>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</si>
  <si>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</si>
  <si>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</si>
  <si>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</si>
  <si>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</si>
  <si>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</si>
  <si>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</si>
  <si>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</si>
  <si>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</si>
  <si>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</si>
  <si>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</si>
  <si>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</si>
  <si>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</si>
  <si>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</si>
  <si>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</si>
  <si>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</si>
  <si>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</si>
  <si>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</si>
  <si>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</si>
  <si>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</si>
  <si>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</si>
  <si>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</si>
  <si>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</si>
  <si>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</si>
  <si>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</si>
  <si>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</si>
  <si>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</si>
  <si>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</si>
  <si>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</si>
  <si>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</si>
  <si>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</si>
  <si>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</si>
  <si>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</si>
  <si>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</si>
  <si>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</si>
  <si>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</si>
  <si>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</si>
  <si>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</si>
  <si>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</si>
  <si>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</si>
  <si>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</si>
  <si>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</si>
  <si>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</si>
  <si>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</si>
  <si>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</si>
  <si>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</si>
  <si>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</si>
  <si>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</si>
  <si>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</si>
  <si>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</si>
  <si>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</si>
  <si>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</si>
  <si>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</si>
  <si>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</si>
  <si>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</si>
  <si>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</si>
  <si>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</si>
  <si>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</si>
  <si>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</si>
  <si>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</si>
  <si>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</si>
  <si>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</si>
  <si>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</si>
  <si>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</si>
  <si>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</si>
  <si>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</si>
  <si>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</si>
  <si>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</si>
  <si>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</si>
  <si>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</si>
  <si>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</si>
  <si>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</si>
  <si>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</si>
  <si>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</si>
  <si>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</si>
  <si>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</si>
  <si>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</si>
  <si>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</si>
  <si>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</si>
  <si>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</si>
  <si>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</si>
  <si>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</si>
  <si>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</si>
  <si>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</si>
  <si>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</si>
  <si>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</si>
  <si>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</si>
  <si>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</si>
  <si>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</si>
  <si>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</si>
  <si>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</si>
  <si>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</si>
  <si>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</si>
  <si>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</si>
  <si>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</si>
  <si>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</si>
  <si>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</si>
  <si>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</si>
  <si>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</si>
  <si>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</si>
  <si>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</si>
  <si>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</si>
  <si>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</si>
  <si>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</si>
  <si>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</si>
  <si>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</si>
  <si>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</si>
  <si>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</si>
  <si>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</si>
  <si>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</si>
  <si>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</si>
  <si>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</si>
  <si>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</si>
  <si>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</si>
  <si>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</si>
  <si>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</si>
  <si>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</si>
  <si>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</si>
  <si>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</si>
  <si>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</si>
  <si>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</si>
  <si>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</si>
  <si>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</si>
  <si>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</si>
  <si>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</si>
  <si>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</si>
  <si>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</si>
  <si>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</si>
  <si>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</si>
  <si>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</si>
  <si>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</si>
  <si>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</si>
  <si>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</si>
  <si>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</si>
  <si>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</si>
  <si>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</si>
  <si>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</si>
  <si>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</si>
  <si>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</si>
  <si>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</si>
  <si>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</si>
  <si>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</si>
  <si>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</si>
  <si>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</si>
  <si>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</si>
  <si>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</si>
  <si>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</si>
  <si>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</si>
  <si>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</si>
  <si>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</si>
  <si>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</si>
  <si>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</si>
  <si>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</si>
  <si>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</si>
  <si>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</si>
  <si>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</si>
  <si>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</si>
  <si>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</si>
  <si>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</si>
  <si>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</si>
  <si>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</si>
  <si>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</si>
  <si>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</si>
  <si>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</si>
  <si>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</si>
  <si>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</si>
  <si>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</si>
  <si>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</si>
  <si>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</si>
  <si>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</si>
  <si>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</si>
  <si>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</si>
  <si>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</si>
  <si>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</si>
  <si>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</si>
  <si>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</si>
  <si>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</si>
  <si>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</si>
  <si>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</si>
  <si>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</si>
  <si>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</si>
  <si>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</si>
  <si>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</si>
  <si>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</si>
  <si>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</si>
  <si>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</si>
  <si>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</si>
  <si>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</si>
  <si>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</si>
  <si>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</si>
  <si>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</si>
  <si>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</si>
  <si>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</si>
  <si>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</si>
  <si>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</si>
  <si>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</si>
  <si>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</si>
  <si>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</si>
  <si>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</si>
  <si>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</si>
  <si>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</si>
  <si>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</si>
  <si>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</si>
  <si>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</si>
  <si>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</si>
  <si>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</si>
  <si>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</si>
  <si>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</si>
  <si>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</si>
  <si>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</si>
  <si>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</si>
  <si>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</si>
  <si>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</si>
  <si>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</si>
  <si>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</si>
  <si>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</si>
  <si>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</si>
  <si>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</si>
  <si>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</si>
  <si>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</si>
  <si>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</si>
  <si>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</si>
  <si>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</si>
  <si>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</si>
  <si>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</si>
  <si>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</si>
  <si>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</si>
  <si>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</si>
  <si>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</si>
  <si>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</si>
  <si>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</si>
  <si>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</si>
  <si>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</si>
  <si>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</si>
  <si>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</si>
  <si>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</si>
  <si>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</si>
  <si>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</si>
  <si>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</si>
  <si>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</si>
  <si>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</si>
  <si>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</si>
  <si>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</si>
  <si>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</si>
  <si>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</si>
  <si>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</si>
  <si>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</si>
  <si>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</si>
  <si>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</si>
  <si>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</si>
  <si>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</si>
  <si>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</si>
  <si>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</si>
  <si>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</si>
  <si>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</si>
  <si>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</si>
  <si>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</si>
  <si>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</si>
  <si>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</si>
  <si>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</si>
  <si>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</si>
  <si>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</si>
  <si>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</si>
  <si>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</si>
  <si>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</si>
  <si>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</si>
  <si>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</si>
  <si>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</si>
  <si>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</si>
  <si>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</si>
  <si>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</si>
  <si>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</si>
  <si>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</si>
  <si>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</si>
  <si>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</si>
  <si>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</si>
  <si>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</si>
  <si>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</si>
  <si>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</si>
  <si>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</si>
  <si>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</si>
  <si>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</si>
  <si>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</si>
  <si>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</si>
  <si>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</si>
  <si>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</si>
  <si>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</si>
  <si>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</si>
  <si>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</si>
  <si>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</si>
  <si>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</si>
  <si>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</si>
  <si>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</si>
  <si>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</si>
  <si>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</si>
  <si>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</si>
  <si>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</si>
  <si>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</si>
  <si>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</si>
  <si>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</si>
  <si>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</si>
  <si>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</si>
  <si>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</si>
  <si>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</si>
  <si>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</si>
  <si>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</si>
  <si>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</si>
  <si>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</si>
  <si>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</si>
  <si>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</si>
  <si>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</si>
  <si>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</si>
  <si>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</si>
  <si>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</si>
  <si>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</si>
  <si>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</si>
  <si>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</si>
  <si>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</si>
  <si>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</si>
  <si>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</si>
  <si>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</si>
  <si>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</si>
  <si>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</si>
  <si>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</si>
  <si>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</si>
  <si>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</si>
  <si>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</si>
  <si>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</si>
  <si>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</si>
  <si>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</si>
  <si>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</si>
  <si>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</si>
  <si>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</si>
  <si>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</si>
  <si>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</si>
  <si>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</si>
  <si>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</si>
  <si>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</si>
  <si>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</si>
  <si>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</si>
  <si>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</si>
  <si>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</si>
  <si>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</si>
  <si>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</si>
  <si>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</si>
  <si>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</si>
  <si>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</si>
  <si>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</si>
  <si>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</si>
  <si>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</si>
  <si>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</si>
  <si>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</si>
  <si>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</si>
  <si>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</si>
  <si>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</si>
  <si>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</si>
  <si>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</si>
  <si>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</si>
  <si>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</si>
  <si>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</si>
  <si>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</si>
  <si>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</si>
  <si>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</si>
  <si>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</si>
  <si>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</si>
  <si>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</si>
  <si>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</si>
  <si>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</si>
  <si>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</si>
  <si>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</si>
  <si>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</si>
  <si>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</si>
  <si>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</si>
  <si>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</si>
  <si>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</si>
  <si>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</si>
  <si>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</si>
  <si>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</si>
  <si>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</si>
  <si>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</si>
  <si>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</si>
  <si>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</si>
  <si>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</si>
  <si>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</si>
  <si>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</si>
  <si>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</si>
  <si>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</si>
  <si>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</si>
  <si>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</si>
  <si>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</si>
  <si>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</si>
  <si>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</si>
  <si>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</si>
  <si>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</si>
  <si>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</si>
  <si>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</si>
  <si>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</si>
  <si>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</si>
  <si>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</si>
  <si>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</si>
  <si>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</si>
  <si>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</si>
  <si>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</si>
  <si>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</si>
  <si>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</si>
  <si>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</si>
  <si>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</si>
  <si>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</si>
  <si>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</si>
  <si>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</si>
  <si>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</si>
  <si>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</si>
  <si>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</si>
  <si>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</si>
  <si>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</si>
  <si>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</si>
  <si>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</si>
  <si>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</si>
  <si>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</si>
  <si>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</si>
  <si>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</si>
  <si>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</si>
  <si>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</si>
  <si>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</si>
  <si>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</si>
  <si>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</si>
  <si>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</si>
  <si>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</si>
  <si>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</si>
  <si>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</si>
  <si>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</si>
  <si>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</si>
  <si>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</si>
  <si>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</si>
  <si>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</si>
  <si>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</si>
  <si>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</si>
  <si>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</si>
  <si>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</si>
  <si>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</si>
  <si>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</si>
  <si>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</si>
  <si>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</si>
  <si>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</si>
  <si>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</si>
  <si>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</si>
  <si>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</si>
  <si>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</si>
  <si>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</si>
  <si>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</si>
  <si>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</si>
  <si>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</si>
  <si>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</si>
  <si>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</si>
  <si>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</si>
  <si>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</si>
  <si>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</si>
  <si>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</si>
  <si>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</si>
  <si>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</si>
  <si>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</si>
  <si>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</si>
  <si>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</si>
  <si>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</si>
  <si>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</si>
  <si>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</si>
  <si>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</si>
  <si>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</si>
  <si>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</si>
  <si>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</si>
  <si>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</si>
  <si>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</si>
  <si>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</si>
  <si>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</si>
  <si>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</si>
  <si>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</si>
  <si>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</si>
  <si>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</si>
  <si>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</si>
  <si>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</si>
  <si>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</si>
  <si>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</si>
  <si>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</si>
  <si>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</si>
  <si>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</si>
  <si>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</si>
  <si>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</si>
  <si>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</si>
  <si>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</si>
  <si>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</si>
  <si>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</si>
  <si>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</si>
  <si>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</si>
  <si>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</si>
  <si>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</si>
  <si>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</si>
  <si>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</si>
  <si>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</si>
  <si>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</si>
  <si>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</si>
  <si>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</si>
  <si>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</si>
  <si>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</si>
  <si>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</si>
  <si>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</si>
  <si>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</si>
  <si>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</si>
  <si>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</si>
  <si>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</si>
  <si>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</si>
  <si>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</si>
  <si>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</si>
  <si>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</si>
  <si>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</si>
  <si>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</si>
  <si>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</si>
  <si>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</si>
  <si>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</si>
  <si>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</si>
  <si>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</si>
  <si>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</si>
  <si>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</si>
  <si>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</si>
  <si>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</si>
  <si>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</si>
  <si>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</si>
  <si>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</si>
  <si>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</si>
  <si>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</si>
  <si>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</si>
  <si>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</si>
  <si>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</si>
  <si>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</si>
  <si>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</si>
  <si>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</si>
  <si>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</si>
  <si>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</si>
  <si>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</si>
  <si>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</si>
  <si>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</si>
  <si>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</si>
  <si>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</si>
  <si>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</si>
  <si>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</si>
  <si>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</si>
  <si>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</si>
  <si>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</si>
  <si>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</si>
  <si>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</si>
  <si>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</si>
  <si>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</si>
  <si>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</si>
  <si>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</si>
  <si>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</si>
  <si>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</si>
  <si>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</si>
  <si>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</si>
  <si>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</si>
  <si>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</si>
  <si>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</si>
  <si>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</si>
  <si>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</si>
  <si>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</si>
  <si>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</si>
  <si>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</si>
  <si>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</si>
  <si>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</si>
  <si>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</si>
  <si>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</si>
  <si>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</si>
  <si>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</si>
  <si>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</si>
  <si>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</si>
  <si>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</si>
  <si>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</si>
  <si>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</si>
  <si>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</si>
  <si>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</si>
  <si>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</si>
  <si>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</si>
  <si>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</si>
  <si>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</si>
  <si>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</si>
  <si>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</si>
  <si>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</si>
  <si>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</si>
  <si>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</si>
  <si>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</si>
  <si>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</si>
  <si>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</si>
  <si>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</si>
  <si>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</si>
  <si>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</si>
  <si>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</si>
  <si>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</si>
  <si>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</si>
  <si>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</si>
  <si>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</si>
  <si>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</si>
  <si>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</si>
  <si>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</si>
  <si>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</si>
  <si>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</si>
  <si>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</si>
  <si>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</si>
  <si>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</si>
  <si>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</si>
  <si>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</si>
  <si>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</si>
  <si>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</si>
  <si>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</si>
  <si>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</si>
  <si>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</si>
  <si>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</si>
  <si>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</si>
  <si>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</si>
  <si>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</si>
  <si>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</si>
  <si>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</si>
  <si>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</si>
  <si>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</si>
  <si>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</si>
  <si>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</si>
  <si>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</si>
  <si>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</si>
  <si>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</si>
  <si>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</si>
  <si>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</si>
  <si>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</si>
  <si>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</si>
  <si>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</si>
  <si>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</si>
  <si>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</si>
  <si>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</si>
  <si>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</si>
  <si>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</si>
  <si>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</si>
  <si>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</si>
  <si>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</si>
  <si>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</si>
  <si>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</si>
  <si>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</si>
  <si>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</si>
  <si>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</si>
  <si>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</si>
  <si>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</si>
  <si>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</si>
  <si>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</si>
  <si>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</si>
  <si>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</si>
  <si>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</si>
  <si>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</si>
  <si>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</si>
  <si>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</si>
  <si>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</si>
  <si>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</si>
  <si>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</si>
  <si>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</si>
  <si>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</si>
  <si>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</si>
  <si>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</si>
  <si>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</si>
  <si>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</si>
  <si>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</si>
  <si>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</si>
  <si>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</si>
  <si>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</si>
  <si>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</si>
  <si>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</si>
  <si>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</si>
  <si>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</si>
  <si>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</si>
  <si>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</si>
  <si>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</si>
  <si>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</si>
  <si>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</si>
  <si>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</si>
  <si>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</si>
  <si>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</si>
  <si>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</si>
  <si>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</si>
  <si>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</si>
  <si>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</si>
  <si>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</si>
  <si>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</si>
  <si>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</si>
  <si>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</si>
  <si>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</si>
  <si>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</si>
  <si>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</si>
  <si>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</si>
  <si>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</si>
  <si>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</si>
  <si>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</si>
  <si>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</si>
  <si>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</si>
  <si>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</si>
  <si>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</si>
  <si>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</si>
  <si>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</si>
  <si>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</si>
  <si>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</si>
  <si>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</si>
  <si>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</si>
  <si>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</si>
  <si>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</si>
  <si>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</si>
  <si>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</si>
  <si>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</si>
  <si>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</si>
  <si>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</si>
  <si>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</si>
  <si>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</si>
  <si>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</si>
  <si>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</si>
  <si>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</si>
  <si>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</si>
  <si>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</si>
  <si>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</si>
  <si>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</si>
  <si>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</si>
  <si>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</si>
  <si>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</si>
  <si>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</si>
  <si>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</si>
  <si>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</si>
  <si>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</si>
  <si>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</si>
  <si>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</si>
  <si>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</si>
  <si>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</si>
  <si>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</si>
  <si>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</si>
  <si>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</si>
  <si>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</si>
  <si>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</si>
  <si>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</si>
  <si>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</si>
  <si>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</si>
  <si>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</si>
  <si>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</si>
  <si>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</si>
  <si>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</si>
  <si>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</si>
  <si>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</si>
  <si>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</si>
  <si>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</si>
  <si>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</si>
  <si>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</si>
  <si>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</si>
  <si>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</si>
  <si>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</si>
  <si>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</si>
  <si>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</si>
  <si>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</si>
  <si>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</si>
  <si>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</si>
  <si>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</si>
  <si>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</si>
  <si>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</si>
  <si>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</si>
  <si>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</si>
  <si>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</si>
  <si>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</si>
  <si>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</si>
  <si>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</si>
  <si>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</si>
  <si>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</si>
  <si>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</si>
  <si>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</si>
  <si>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</si>
  <si>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</si>
  <si>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</si>
  <si>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</si>
  <si>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</si>
  <si>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</si>
  <si>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</si>
  <si>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</si>
  <si>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</si>
  <si>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</si>
  <si>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</si>
  <si>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</si>
  <si>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</si>
  <si>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</si>
  <si>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</si>
  <si>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</si>
  <si>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</si>
  <si>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</si>
  <si>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</si>
  <si>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</si>
  <si>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</si>
  <si>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</si>
  <si>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</si>
  <si>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</si>
  <si>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</si>
  <si>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</si>
  <si>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</si>
  <si>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</si>
  <si>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</si>
  <si>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</si>
  <si>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</si>
  <si>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</si>
  <si>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</si>
  <si>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</si>
  <si>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</si>
  <si>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</si>
  <si>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</si>
  <si>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</si>
  <si>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</si>
  <si>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</si>
  <si>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</si>
  <si>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</si>
  <si>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</si>
  <si>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</si>
  <si>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</si>
  <si>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</si>
  <si>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</si>
  <si>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</si>
  <si>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</si>
  <si>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</si>
  <si>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</si>
  <si>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</si>
  <si>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</si>
  <si>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</si>
  <si>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</si>
  <si>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</si>
  <si>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</si>
  <si>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</si>
  <si>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</si>
  <si>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</si>
  <si>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</si>
  <si>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</si>
  <si>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</si>
  <si>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</si>
  <si>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</si>
  <si>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</si>
  <si>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</si>
  <si>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</si>
  <si>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</si>
  <si>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</si>
  <si>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</si>
  <si>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</si>
  <si>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</si>
  <si>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</si>
  <si>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</si>
  <si>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</si>
  <si>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</si>
  <si>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</si>
  <si>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</si>
  <si>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</si>
  <si>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</si>
  <si>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</si>
  <si>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</si>
  <si>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</si>
  <si>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</si>
  <si>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</si>
  <si>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</si>
  <si>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</si>
  <si>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</si>
  <si>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</si>
  <si>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</si>
  <si>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</si>
  <si>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</si>
  <si>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</si>
  <si>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</si>
  <si>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</si>
  <si>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</si>
  <si>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</si>
  <si>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</si>
  <si>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</si>
  <si>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</si>
  <si>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</si>
  <si>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</si>
  <si>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</si>
  <si>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</si>
  <si>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</si>
  <si>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</si>
  <si>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</si>
  <si>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</si>
  <si>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</si>
  <si>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</si>
  <si>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</si>
  <si>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</si>
  <si>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</si>
  <si>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</si>
  <si>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</si>
  <si>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</si>
  <si>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</si>
  <si>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</si>
  <si>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</si>
  <si>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</si>
  <si>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</si>
  <si>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</si>
  <si>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</si>
  <si>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</si>
  <si>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</si>
  <si>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</si>
  <si>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</si>
  <si>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</si>
  <si>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</si>
  <si>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</si>
  <si>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</si>
  <si>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</si>
  <si>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</si>
  <si>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</si>
  <si>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</si>
  <si>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</si>
  <si>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</si>
  <si>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</si>
  <si>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</si>
  <si>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</si>
  <si>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</si>
  <si>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</si>
  <si>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</si>
  <si>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</si>
  <si>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</si>
  <si>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</si>
  <si>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</si>
  <si>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</si>
  <si>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</si>
  <si>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</si>
  <si>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</si>
  <si>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</si>
  <si>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</si>
  <si>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</si>
  <si>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</si>
  <si>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</si>
  <si>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</si>
  <si>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</si>
  <si>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</si>
  <si>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</si>
  <si>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</si>
  <si>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</si>
  <si>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</si>
  <si>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</si>
  <si>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</si>
  <si>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</si>
  <si>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</si>
  <si>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</si>
  <si>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</si>
  <si>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</si>
  <si>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</si>
  <si>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</si>
  <si>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</si>
  <si>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</si>
  <si>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</si>
  <si>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</si>
  <si>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</si>
  <si>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</si>
  <si>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</si>
  <si>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</si>
  <si>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</si>
  <si>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</si>
  <si>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</si>
  <si>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</si>
  <si>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</si>
  <si>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</si>
  <si>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</si>
  <si>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</si>
  <si>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</si>
  <si>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</si>
  <si>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</si>
  <si>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</si>
  <si>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</si>
  <si>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</si>
  <si>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</si>
  <si>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</si>
  <si>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</si>
  <si>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</si>
  <si>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</si>
  <si>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</si>
  <si>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</si>
  <si>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</si>
  <si>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</si>
  <si>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</si>
  <si>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</si>
  <si>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</si>
  <si>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</si>
  <si>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</si>
  <si>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</si>
  <si>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</si>
  <si>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</si>
  <si>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</si>
  <si>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</si>
  <si>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</si>
  <si>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</si>
  <si>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</si>
  <si>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</si>
  <si>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</si>
  <si>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</si>
  <si>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</si>
  <si>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</si>
  <si>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</si>
  <si>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</si>
  <si>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</si>
  <si>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</si>
  <si>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</si>
  <si>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</si>
  <si>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</si>
  <si>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</si>
  <si>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</si>
  <si>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</si>
  <si>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</si>
  <si>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</si>
  <si>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</si>
  <si>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</si>
  <si>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</si>
  <si>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</si>
  <si>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</si>
  <si>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</si>
  <si>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</si>
  <si>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</si>
  <si>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</si>
  <si>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</si>
  <si>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</si>
  <si>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</si>
  <si>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</si>
  <si>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</si>
  <si>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</si>
  <si>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</si>
  <si>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</si>
  <si>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</si>
  <si>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</si>
  <si>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</si>
  <si>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</si>
  <si>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</si>
  <si>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</si>
  <si>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</si>
  <si>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</si>
  <si>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</si>
  <si>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</si>
  <si>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</si>
  <si>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</si>
  <si>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</si>
  <si>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</si>
  <si>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</si>
  <si>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</si>
  <si>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</si>
  <si>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</si>
  <si>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</si>
  <si>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</si>
  <si>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</si>
  <si>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</si>
  <si>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</si>
  <si>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</si>
  <si>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</si>
  <si>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</si>
  <si>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</si>
  <si>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</si>
  <si>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</si>
  <si>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</si>
  <si>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</si>
  <si>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</si>
  <si>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</si>
  <si>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</si>
  <si>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</si>
  <si>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</si>
  <si>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</si>
  <si>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</si>
  <si>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</si>
  <si>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</si>
  <si>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</si>
  <si>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</si>
  <si>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</si>
  <si>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</si>
  <si>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</si>
  <si>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</si>
  <si>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</si>
  <si>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</si>
  <si>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</si>
  <si>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</si>
  <si>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</si>
  <si>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</si>
  <si>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</si>
  <si>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</si>
  <si>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</si>
  <si>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</si>
  <si>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</si>
  <si>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</si>
  <si>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</si>
  <si>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</si>
  <si>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</si>
  <si>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</si>
  <si>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</si>
  <si>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</si>
  <si>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</si>
  <si>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</si>
  <si>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</si>
  <si>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</si>
  <si>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</si>
  <si>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</si>
  <si>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</si>
  <si>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</si>
  <si>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</si>
  <si>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</si>
  <si>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</si>
  <si>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</si>
  <si>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</si>
  <si>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</si>
  <si>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</si>
  <si>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</si>
  <si>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</si>
  <si>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</si>
  <si>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</si>
  <si>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</si>
  <si>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</si>
  <si>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</si>
  <si>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</si>
  <si>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</si>
  <si>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</si>
  <si>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</si>
  <si>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</si>
  <si>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</si>
  <si>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</si>
  <si>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</si>
  <si>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</si>
  <si>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</si>
  <si>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</si>
  <si>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</si>
  <si>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</si>
  <si>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</si>
  <si>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</si>
  <si>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</si>
  <si>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</si>
  <si>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</si>
  <si>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</si>
  <si>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</si>
  <si>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</si>
  <si>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</si>
  <si>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</si>
  <si>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</si>
  <si>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</si>
  <si>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</si>
  <si>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</si>
  <si>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</si>
  <si>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</si>
  <si>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</si>
  <si>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</si>
  <si>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</si>
  <si>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</si>
  <si>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</si>
  <si>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</si>
  <si>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</si>
  <si>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</si>
  <si>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</si>
  <si>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</si>
  <si>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</si>
  <si>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</si>
  <si>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</si>
  <si>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</si>
  <si>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</si>
  <si>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</si>
  <si>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</si>
  <si>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</si>
  <si>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</si>
  <si>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</si>
  <si>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</si>
  <si>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</si>
  <si>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</si>
  <si>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</si>
  <si>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</si>
  <si>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</si>
  <si>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</si>
  <si>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</si>
  <si>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</si>
  <si>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</si>
  <si>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</si>
  <si>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</si>
  <si>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</si>
  <si>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</si>
  <si>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</si>
  <si>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</si>
  <si>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</si>
  <si>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</si>
  <si>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</si>
  <si>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</si>
  <si>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</si>
  <si>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</si>
  <si>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</si>
  <si>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</si>
  <si>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</si>
  <si>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</si>
  <si>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</si>
  <si>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</si>
  <si>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</si>
  <si>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</si>
  <si>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</si>
  <si>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</si>
  <si>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</si>
  <si>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</si>
  <si>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</si>
  <si>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</si>
  <si>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</si>
  <si>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</si>
  <si>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</si>
  <si>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</si>
  <si>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</si>
  <si>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</si>
  <si>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</si>
  <si>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</si>
  <si>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</si>
  <si>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</si>
  <si>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</si>
  <si>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</si>
  <si>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</si>
  <si>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</si>
  <si>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</si>
  <si>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</si>
  <si>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</si>
  <si>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</si>
  <si>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</si>
  <si>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</si>
  <si>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</si>
  <si>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</si>
  <si>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</si>
  <si>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</si>
  <si>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</si>
  <si>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</si>
  <si>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</si>
  <si>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</si>
  <si>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</si>
  <si>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</si>
  <si>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</si>
  <si>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</si>
  <si>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</si>
  <si>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</si>
  <si>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</si>
  <si>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</si>
  <si>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</si>
  <si>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</si>
  <si>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</si>
  <si>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</si>
  <si>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</si>
  <si>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</si>
  <si>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</si>
  <si>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</si>
  <si>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</si>
  <si>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</si>
  <si>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</si>
  <si>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</si>
  <si>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</si>
  <si>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</si>
  <si>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</si>
  <si>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</si>
  <si>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</si>
  <si>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</si>
  <si>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</si>
  <si>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</si>
  <si>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</si>
  <si>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</si>
  <si>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</si>
  <si>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</si>
  <si>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</si>
  <si>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</si>
  <si>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</si>
  <si>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</si>
  <si>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</si>
  <si>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</si>
  <si>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</si>
  <si>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</si>
  <si>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</si>
  <si>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</si>
  <si>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</si>
  <si>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</si>
  <si>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</si>
  <si>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</si>
  <si>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</si>
  <si>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</si>
  <si>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</si>
  <si>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</si>
  <si>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</si>
  <si>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</si>
  <si>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</si>
  <si>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</si>
  <si>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</si>
  <si>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</si>
  <si>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</si>
  <si>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</si>
  <si>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</si>
  <si>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</si>
  <si>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</si>
  <si>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</si>
  <si>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</si>
  <si>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</si>
  <si>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</si>
  <si>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</si>
  <si>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</si>
  <si>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</si>
  <si>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</si>
  <si>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</si>
  <si>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</si>
  <si>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</si>
  <si>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</si>
  <si>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</si>
  <si>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</si>
  <si>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</si>
  <si>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</si>
  <si>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</si>
  <si>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</si>
  <si>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</si>
  <si>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</si>
  <si>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</si>
  <si>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</si>
  <si>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</si>
  <si>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</si>
  <si>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</si>
  <si>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</si>
  <si>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</si>
  <si>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</si>
  <si>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</si>
  <si>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</si>
  <si>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</si>
  <si>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</si>
  <si>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</si>
  <si>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</si>
  <si>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</si>
  <si>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</si>
  <si>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</si>
  <si>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</si>
  <si>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</si>
  <si>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</si>
  <si>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</si>
  <si>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</si>
  <si>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</si>
  <si>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</si>
  <si>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</si>
  <si>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</si>
  <si>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</si>
  <si>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</si>
  <si>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</si>
  <si>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</si>
  <si>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</si>
  <si>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</si>
  <si>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</si>
  <si>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</si>
  <si>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</si>
  <si>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</si>
  <si>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</si>
  <si>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</si>
  <si>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</si>
  <si>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</si>
  <si>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</si>
  <si>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</si>
  <si>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</si>
  <si>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</si>
  <si>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</si>
  <si>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</si>
  <si>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</si>
  <si>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</si>
  <si>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</si>
  <si>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</si>
  <si>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</si>
  <si>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</si>
  <si>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</si>
  <si>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</si>
  <si>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</si>
  <si>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</si>
  <si>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</si>
  <si>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</si>
  <si>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</si>
  <si>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</si>
  <si>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</si>
  <si>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</si>
  <si>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</si>
  <si>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</si>
  <si>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</si>
  <si>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</si>
  <si>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</si>
  <si>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</si>
  <si>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</si>
  <si>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</si>
  <si>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</si>
  <si>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</si>
  <si>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</si>
  <si>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</si>
  <si>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</si>
  <si>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</si>
  <si>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</si>
  <si>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</si>
  <si>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</si>
  <si>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</si>
  <si>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</si>
  <si>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</si>
  <si>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</si>
  <si>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</si>
  <si>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</si>
  <si>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</si>
  <si>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</si>
  <si>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</si>
  <si>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</si>
  <si>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</si>
  <si>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</si>
  <si>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</si>
  <si>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</si>
  <si>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</si>
  <si>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</si>
  <si>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</si>
  <si>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</si>
  <si>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</si>
  <si>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</si>
  <si>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</si>
  <si>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</si>
  <si>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</si>
  <si>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</si>
  <si>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</si>
  <si>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</si>
  <si>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</si>
  <si>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</si>
  <si>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</si>
  <si>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</si>
  <si>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</si>
  <si>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</si>
  <si>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</si>
  <si>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</si>
  <si>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</si>
  <si>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</si>
  <si>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</si>
  <si>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</si>
  <si>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</si>
  <si>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</si>
  <si>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</si>
  <si>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</si>
  <si>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</si>
  <si>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</si>
  <si>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</si>
  <si>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</si>
  <si>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</si>
  <si>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</si>
  <si>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</si>
  <si>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</si>
  <si>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</si>
  <si>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</si>
  <si>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</si>
  <si>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</si>
  <si>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</si>
  <si>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</si>
  <si>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</si>
  <si>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</si>
  <si>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</si>
  <si>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</si>
  <si>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</si>
  <si>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</si>
  <si>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</si>
  <si>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</si>
  <si>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</si>
  <si>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</si>
  <si>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</si>
  <si>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</si>
  <si>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</si>
  <si>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</si>
  <si>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</si>
  <si>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</si>
  <si>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</si>
  <si>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</si>
  <si>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</si>
  <si>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</si>
  <si>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</si>
  <si>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</si>
  <si>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</si>
  <si>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</si>
  <si>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</si>
  <si>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</si>
  <si>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</si>
  <si>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</si>
  <si>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</si>
  <si>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</si>
  <si>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</si>
  <si>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</si>
  <si>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</si>
  <si>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</si>
  <si>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</si>
  <si>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</si>
  <si>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</si>
  <si>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</si>
  <si>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</si>
  <si>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</si>
  <si>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</si>
  <si>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</si>
  <si>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</si>
  <si>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</si>
  <si>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</si>
  <si>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</si>
  <si>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</si>
  <si>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</si>
  <si>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</si>
  <si>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</si>
  <si>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</si>
  <si>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</si>
  <si>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</si>
  <si>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</si>
  <si>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</si>
  <si>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</si>
  <si>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</si>
  <si>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</si>
  <si>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</si>
  <si>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</si>
  <si>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</si>
  <si>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</si>
  <si>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</si>
  <si>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</si>
  <si>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</si>
  <si>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</si>
  <si>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</si>
  <si>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</si>
  <si>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</si>
  <si>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</si>
  <si>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</si>
  <si>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</si>
  <si>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</si>
  <si>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</si>
  <si>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</si>
  <si>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</si>
  <si>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</si>
  <si>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</si>
  <si>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</si>
  <si>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</si>
  <si>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</si>
  <si>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</si>
  <si>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</si>
  <si>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</si>
  <si>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</si>
  <si>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</si>
  <si>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</si>
  <si>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</si>
  <si>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</si>
  <si>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</si>
  <si>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</si>
  <si>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</si>
  <si>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</si>
  <si>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</si>
  <si>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</si>
  <si>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</si>
  <si>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</si>
  <si>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</si>
  <si>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</si>
  <si>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</si>
  <si>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</si>
  <si>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</si>
  <si>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</si>
  <si>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</si>
  <si>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</si>
  <si>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</si>
  <si>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</si>
  <si>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</si>
  <si>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</si>
  <si>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</si>
  <si>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</si>
  <si>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</si>
  <si>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</si>
  <si>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</si>
  <si>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</si>
  <si>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</si>
  <si>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</si>
  <si>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</si>
  <si>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</si>
  <si>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</si>
  <si>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</si>
  <si>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</si>
  <si>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</si>
  <si>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</si>
  <si>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</si>
  <si>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</si>
  <si>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</si>
  <si>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</si>
  <si>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</si>
  <si>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</si>
  <si>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</si>
  <si>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</si>
  <si>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</si>
  <si>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</si>
  <si>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</si>
  <si>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</si>
  <si>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</si>
  <si>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</si>
  <si>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</si>
  <si>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</si>
  <si>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</si>
  <si>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</si>
  <si>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</si>
  <si>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</si>
  <si>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</si>
  <si>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</si>
  <si>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</si>
  <si>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</si>
  <si>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</si>
  <si>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</si>
  <si>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</si>
  <si>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</si>
  <si>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</si>
  <si>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</si>
  <si>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</si>
  <si>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</si>
  <si>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</si>
  <si>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</si>
  <si>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</si>
  <si>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</si>
  <si>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</si>
  <si>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</si>
  <si>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</si>
  <si>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</si>
  <si>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</si>
  <si>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</si>
  <si>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</si>
  <si>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</si>
  <si>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</si>
  <si>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</si>
  <si>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</si>
  <si>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</si>
  <si>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</si>
  <si>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</si>
  <si>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</si>
  <si>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</si>
  <si>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</si>
  <si>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</si>
  <si>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</si>
  <si>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</si>
  <si>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</si>
  <si>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</si>
  <si>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</si>
  <si>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</si>
  <si>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</si>
  <si>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</si>
  <si>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</si>
  <si>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</si>
  <si>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</si>
  <si>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</si>
  <si>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</si>
  <si>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</si>
  <si>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</si>
  <si>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</si>
  <si>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</si>
  <si>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</si>
  <si>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</si>
  <si>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</si>
  <si>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</si>
  <si>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</si>
  <si>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</si>
  <si>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</si>
  <si>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</si>
  <si>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</si>
  <si>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</si>
  <si>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</si>
  <si>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</si>
  <si>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</si>
  <si>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</si>
  <si>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</si>
  <si>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</si>
  <si>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</si>
  <si>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</si>
  <si>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</si>
  <si>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</si>
  <si>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</si>
  <si>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</si>
  <si>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</si>
  <si>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</si>
  <si>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</si>
  <si>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</si>
  <si>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</si>
  <si>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</si>
  <si>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</si>
  <si>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</si>
  <si>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</si>
  <si>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</si>
  <si>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</si>
  <si>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</si>
  <si>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</si>
  <si>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</si>
  <si>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</si>
  <si>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</si>
  <si>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</si>
  <si>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</si>
  <si>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</si>
  <si>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</si>
  <si>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</si>
  <si>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</si>
  <si>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</si>
  <si>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</si>
  <si>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</si>
  <si>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</si>
  <si>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</si>
  <si>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</si>
  <si>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</si>
  <si>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</si>
  <si>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</si>
  <si>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</si>
  <si>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</si>
  <si>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</si>
  <si>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</si>
  <si>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</si>
  <si>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</si>
  <si>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</si>
  <si>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</si>
  <si>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</si>
  <si>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</si>
  <si>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</si>
  <si>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</si>
  <si>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</si>
  <si>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</si>
  <si>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</si>
  <si>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</si>
  <si>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</si>
  <si>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</si>
  <si>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</si>
  <si>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</si>
  <si>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</si>
  <si>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</si>
  <si>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</si>
  <si>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</si>
  <si>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</si>
  <si>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</si>
  <si>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</si>
  <si>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</si>
  <si>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</si>
  <si>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</si>
  <si>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</si>
  <si>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</si>
  <si>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</si>
  <si>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</si>
  <si>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</si>
  <si>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</si>
  <si>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</si>
  <si>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</si>
  <si>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</si>
  <si>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</si>
  <si>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</si>
  <si>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</si>
  <si>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</si>
  <si>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</si>
  <si>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</si>
  <si>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</si>
  <si>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</si>
  <si>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</si>
  <si>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</si>
  <si>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</si>
  <si>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</si>
  <si>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</si>
  <si>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</si>
  <si>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</si>
  <si>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</si>
  <si>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</si>
  <si>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</si>
  <si>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</si>
  <si>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</si>
  <si>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</si>
  <si>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</si>
  <si>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</si>
  <si>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</si>
  <si>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</si>
  <si>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</si>
  <si>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</si>
  <si>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</si>
  <si>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</si>
  <si>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</si>
  <si>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</si>
  <si>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</si>
  <si>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</si>
  <si>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</si>
  <si>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</si>
  <si>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</si>
  <si>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</si>
  <si>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</si>
  <si>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</si>
  <si>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</si>
  <si>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</si>
  <si>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</si>
  <si>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</si>
  <si>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</si>
  <si>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</si>
  <si>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</si>
  <si>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</si>
  <si>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</si>
  <si>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</si>
  <si>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</si>
  <si>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</si>
  <si>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</si>
  <si>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</si>
  <si>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</si>
  <si>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</si>
  <si>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</si>
  <si>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</si>
  <si>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</si>
  <si>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</si>
  <si>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</si>
  <si>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</si>
  <si>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</si>
  <si>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</si>
  <si>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</si>
  <si>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</si>
  <si>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</si>
  <si>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</si>
  <si>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</si>
  <si>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</si>
  <si>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</si>
  <si>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</si>
  <si>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</si>
  <si>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</si>
  <si>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</si>
  <si>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</si>
  <si>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</si>
  <si>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</si>
  <si>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</si>
  <si>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</si>
  <si>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</si>
  <si>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</si>
  <si>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</si>
  <si>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</si>
  <si>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</si>
  <si>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</si>
  <si>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</si>
  <si>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</si>
  <si>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</si>
  <si>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</si>
  <si>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</si>
  <si>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</si>
  <si>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</si>
  <si>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</si>
  <si>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</si>
  <si>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</si>
  <si>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</si>
  <si>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</si>
  <si>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</si>
  <si>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</si>
  <si>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</si>
  <si>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</si>
  <si>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</si>
  <si>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</si>
  <si>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</si>
  <si>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</si>
  <si>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</si>
  <si>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</si>
  <si>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</si>
  <si>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</si>
  <si>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</si>
  <si>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</si>
  <si>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</si>
  <si>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</si>
  <si>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</si>
  <si>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</si>
  <si>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</si>
  <si>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</si>
  <si>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</si>
  <si>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</si>
  <si>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</si>
  <si>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</si>
  <si>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</si>
  <si>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</si>
  <si>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</si>
  <si>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</si>
  <si>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</si>
  <si>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</si>
  <si>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</si>
  <si>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</si>
  <si>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</si>
  <si>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</si>
  <si>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</si>
  <si>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</si>
  <si>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</si>
  <si>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</si>
  <si>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</si>
  <si>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</si>
  <si>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</si>
  <si>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</si>
  <si>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</si>
  <si>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</si>
  <si>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</si>
  <si>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</si>
  <si>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</si>
  <si>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</si>
  <si>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</si>
  <si>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</si>
  <si>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</si>
  <si>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</si>
  <si>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</si>
  <si>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</si>
  <si>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</si>
  <si>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</si>
  <si>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</si>
  <si>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</si>
  <si>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</si>
  <si>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</si>
  <si>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</si>
  <si>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</si>
  <si>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</si>
  <si>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</si>
  <si>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</si>
  <si>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</si>
  <si>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</si>
  <si>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</si>
  <si>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</si>
  <si>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</si>
  <si>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</si>
  <si>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</si>
  <si>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</si>
  <si>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</si>
  <si>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</si>
  <si>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</si>
  <si>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</si>
  <si>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</si>
  <si>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</si>
  <si>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</si>
  <si>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</si>
  <si>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</si>
  <si>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</si>
  <si>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</si>
  <si>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</si>
  <si>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</si>
  <si>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</si>
  <si>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</si>
  <si>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</si>
  <si>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</si>
  <si>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</si>
  <si>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</si>
  <si>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</si>
  <si>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</si>
  <si>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</si>
  <si>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</si>
  <si>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</si>
  <si>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</si>
  <si>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</si>
  <si>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</si>
  <si>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</si>
  <si>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</si>
  <si>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</si>
  <si>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</si>
  <si>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</si>
  <si>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</si>
  <si>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</si>
  <si>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</si>
  <si>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</si>
  <si>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</si>
  <si>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</si>
  <si>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</si>
  <si>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</si>
  <si>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</si>
  <si>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</si>
  <si>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</si>
  <si>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</si>
  <si>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</si>
  <si>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</si>
  <si>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</si>
  <si>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</si>
  <si>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</si>
  <si>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</si>
  <si>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</si>
  <si>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</si>
  <si>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</si>
  <si>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</si>
  <si>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</si>
  <si>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</si>
  <si>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</si>
  <si>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</si>
  <si>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</si>
  <si>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</si>
  <si>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</si>
  <si>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</si>
  <si>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</si>
  <si>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</si>
  <si>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</si>
  <si>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</si>
  <si>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</si>
  <si>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</si>
  <si>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</si>
  <si>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</si>
  <si>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</si>
  <si>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</si>
  <si>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</si>
  <si>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</si>
  <si>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</si>
  <si>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</si>
  <si>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</si>
  <si>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</si>
  <si>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</si>
  <si>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</si>
  <si>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</si>
  <si>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</si>
  <si>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</si>
  <si>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</si>
  <si>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</si>
  <si>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</si>
  <si>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</si>
  <si>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</si>
  <si>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</si>
  <si>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</si>
  <si>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</si>
  <si>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</si>
  <si>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</si>
  <si>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</si>
  <si>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</si>
  <si>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</si>
  <si>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</si>
  <si>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</si>
  <si>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</si>
  <si>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</si>
  <si>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</si>
  <si>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</si>
  <si>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</si>
  <si>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</si>
  <si>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</si>
  <si>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</si>
  <si>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</si>
  <si>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</si>
  <si>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</si>
  <si>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</si>
  <si>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</si>
  <si>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</si>
  <si>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</si>
  <si>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</si>
  <si>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</si>
  <si>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</si>
  <si>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</si>
  <si>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</si>
  <si>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</si>
  <si>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</si>
  <si>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</si>
  <si>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</si>
  <si>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</si>
  <si>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</si>
  <si>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</si>
  <si>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</si>
  <si>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</si>
  <si>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</si>
  <si>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</si>
  <si>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</si>
  <si>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</si>
  <si>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</si>
  <si>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</si>
  <si>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</si>
  <si>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</si>
  <si>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</si>
  <si>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</si>
  <si>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</si>
  <si>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</si>
  <si>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</si>
  <si>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</si>
  <si>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</si>
  <si>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</si>
  <si>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</si>
  <si>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</si>
  <si>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</si>
  <si>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</si>
  <si>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</si>
  <si>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</si>
  <si>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</si>
  <si>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</si>
  <si>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</si>
  <si>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</si>
  <si>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</si>
  <si>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</si>
  <si>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</si>
  <si>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</si>
  <si>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</si>
  <si>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</si>
  <si>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</si>
  <si>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</si>
  <si>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</si>
  <si>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</si>
  <si>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</si>
  <si>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</si>
  <si>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</si>
  <si>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</si>
  <si>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</si>
  <si>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</si>
  <si>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</si>
  <si>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</si>
  <si>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</si>
  <si>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</si>
  <si>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</si>
  <si>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</si>
  <si>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</si>
  <si>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</si>
  <si>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</si>
  <si>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</si>
  <si>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</si>
  <si>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</si>
  <si>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</si>
  <si>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</si>
  <si>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</si>
  <si>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</si>
  <si>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</si>
  <si>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</si>
  <si>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</si>
  <si>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</si>
  <si>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</si>
  <si>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</si>
  <si>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</si>
  <si>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</si>
  <si>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</si>
  <si>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</si>
  <si>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</si>
  <si>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</si>
  <si>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</si>
  <si>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</si>
  <si>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</si>
  <si>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</si>
  <si>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</si>
  <si>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</si>
  <si>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</si>
  <si>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</si>
  <si>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</si>
  <si>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</si>
  <si>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</si>
  <si>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</si>
  <si>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</si>
  <si>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</si>
  <si>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</si>
  <si>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</si>
  <si>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</si>
  <si>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</si>
  <si>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</si>
  <si>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</si>
  <si>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</si>
  <si>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</si>
  <si>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</si>
  <si>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</si>
  <si>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</si>
  <si>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</si>
  <si>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</si>
  <si>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</si>
  <si>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</si>
  <si>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</si>
  <si>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</si>
  <si>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</si>
  <si>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</si>
  <si>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</si>
  <si>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</si>
  <si>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</si>
  <si>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</si>
  <si>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</si>
  <si>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</si>
  <si>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</si>
  <si>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</si>
  <si>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</si>
  <si>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</si>
  <si>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</si>
  <si>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</si>
  <si>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</si>
  <si>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</si>
  <si>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</si>
  <si>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</si>
  <si>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</si>
  <si>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</si>
  <si>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</si>
  <si>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</si>
  <si>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</si>
  <si>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</si>
  <si>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</si>
  <si>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</si>
  <si>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</si>
  <si>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</si>
  <si>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</si>
  <si>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</si>
  <si>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</si>
  <si>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</si>
  <si>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</si>
  <si>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</si>
  <si>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</si>
  <si>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</si>
  <si>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</si>
  <si>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</si>
  <si>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</si>
  <si>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</si>
  <si>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</si>
  <si>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</si>
  <si>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</si>
  <si>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</si>
  <si>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</si>
  <si>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</si>
  <si>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</si>
  <si>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</si>
  <si>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</si>
  <si>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</si>
  <si>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</si>
  <si>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</si>
  <si>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</si>
  <si>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</si>
  <si>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</si>
  <si>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</si>
  <si>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</si>
  <si>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</si>
  <si>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</si>
  <si>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</si>
  <si>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</si>
  <si>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</si>
  <si>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</si>
  <si>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</si>
  <si>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</si>
  <si>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</si>
  <si>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</si>
  <si>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</si>
  <si>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</si>
  <si>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</si>
  <si>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</si>
  <si>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</si>
  <si>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</si>
  <si>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</si>
  <si>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</si>
  <si>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</si>
  <si>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</si>
  <si>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</si>
  <si>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</si>
  <si>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</si>
  <si>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</si>
  <si>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</si>
  <si>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</si>
  <si>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</si>
  <si>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</si>
  <si>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</si>
  <si>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</si>
  <si>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</si>
  <si>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</si>
  <si>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</si>
  <si>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</si>
  <si>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</si>
  <si>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</si>
  <si>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</si>
  <si>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</si>
  <si>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</si>
  <si>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</si>
  <si>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</si>
  <si>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</si>
  <si>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</si>
  <si>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</si>
  <si>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</si>
  <si>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</si>
  <si>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</si>
  <si>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</si>
  <si>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</si>
  <si>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</si>
  <si>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</si>
  <si>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</si>
  <si>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</si>
  <si>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</si>
  <si>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</si>
  <si>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</si>
  <si>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</si>
  <si>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</si>
  <si>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</si>
  <si>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</si>
  <si>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</si>
  <si>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</si>
  <si>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</si>
  <si>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</si>
  <si>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</si>
  <si>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</si>
  <si>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</si>
  <si>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</si>
  <si>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</si>
  <si>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</si>
  <si>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</si>
  <si>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</si>
  <si>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</si>
  <si>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</si>
  <si>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</si>
  <si>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</si>
  <si>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</si>
  <si>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</si>
  <si>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</si>
  <si>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</si>
  <si>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</si>
  <si>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</si>
  <si>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</si>
  <si>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</si>
  <si>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</si>
  <si>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</si>
  <si>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</si>
  <si>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</si>
  <si>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</si>
  <si>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</si>
  <si>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</si>
  <si>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</si>
  <si>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</si>
  <si>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</si>
  <si>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</si>
  <si>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</si>
  <si>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</si>
  <si>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</si>
  <si>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</si>
  <si>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</si>
  <si>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</si>
  <si>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</si>
  <si>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</si>
  <si>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</si>
  <si>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</si>
  <si>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</si>
  <si>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</si>
  <si>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</si>
  <si>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</si>
  <si>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</si>
  <si>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</si>
  <si>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</si>
  <si>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</si>
  <si>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</si>
  <si>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</si>
  <si>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</si>
  <si>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</si>
  <si>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</si>
  <si>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</si>
  <si>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</si>
  <si>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</si>
  <si>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</si>
  <si>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</si>
  <si>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</si>
  <si>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</si>
  <si>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</si>
  <si>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</si>
  <si>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</si>
  <si>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</si>
  <si>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</si>
  <si>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</si>
  <si>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</si>
  <si>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</si>
  <si>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</si>
  <si>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</si>
  <si>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</si>
  <si>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</si>
  <si>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</si>
  <si>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</si>
  <si>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</si>
  <si>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</si>
  <si>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</si>
  <si>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</si>
  <si>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</si>
  <si>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</si>
  <si>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</si>
  <si>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</si>
  <si>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</si>
  <si>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</si>
  <si>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</si>
  <si>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</si>
  <si>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</si>
  <si>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</si>
  <si>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</si>
  <si>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</si>
  <si>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</si>
  <si>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</si>
  <si>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</si>
  <si>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</si>
  <si>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</si>
  <si>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</si>
  <si>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</si>
  <si>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</si>
  <si>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</si>
  <si>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</si>
  <si>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</si>
  <si>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</si>
  <si>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</si>
  <si>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</si>
  <si>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</si>
  <si>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</si>
  <si>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</si>
  <si>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</si>
  <si>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</si>
  <si>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</si>
  <si>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</si>
  <si>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</si>
  <si>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</si>
  <si>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</si>
  <si>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</si>
  <si>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</si>
  <si>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</si>
  <si>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</si>
  <si>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</si>
  <si>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</si>
  <si>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</si>
  <si>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</si>
  <si>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</si>
  <si>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</si>
  <si>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</si>
  <si>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</si>
  <si>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</si>
  <si>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</si>
  <si>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</si>
  <si>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</si>
  <si>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</si>
  <si>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</si>
  <si>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</si>
  <si>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</si>
  <si>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</si>
  <si>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</si>
  <si>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</si>
  <si>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</si>
  <si>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</si>
  <si>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</si>
  <si>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</si>
  <si>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</si>
  <si>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</si>
  <si>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</si>
  <si>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</si>
  <si>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</si>
  <si>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</si>
  <si>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</si>
  <si>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</si>
  <si>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</si>
  <si>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</si>
  <si>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</si>
  <si>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</si>
  <si>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</si>
  <si>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</si>
  <si>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</si>
  <si>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</si>
  <si>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</si>
  <si>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</si>
  <si>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</si>
  <si>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</si>
  <si>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</si>
  <si>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</si>
  <si>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</si>
  <si>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</si>
  <si>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</si>
  <si>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</si>
  <si>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</si>
  <si>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</si>
  <si>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</si>
  <si>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</si>
  <si>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</si>
  <si>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</si>
  <si>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</si>
  <si>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</si>
  <si>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</si>
  <si>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</si>
  <si>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</si>
  <si>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</si>
  <si>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</si>
  <si>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</si>
  <si>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</si>
  <si>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</si>
  <si>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</si>
  <si>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</si>
  <si>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</si>
  <si>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</si>
  <si>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</si>
  <si>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</si>
  <si>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</si>
  <si>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</si>
  <si>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</si>
  <si>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</si>
  <si>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</si>
  <si>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</si>
  <si>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</si>
  <si>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</si>
  <si>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</si>
  <si>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</si>
  <si>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</si>
  <si>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</si>
  <si>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</si>
  <si>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</si>
  <si>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</si>
  <si>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</si>
  <si>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</si>
  <si>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</si>
  <si>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</si>
  <si>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</si>
  <si>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</si>
  <si>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</si>
  <si>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</si>
  <si>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</si>
  <si>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</si>
  <si>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</si>
  <si>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</si>
  <si>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</si>
  <si>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</si>
  <si>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</si>
  <si>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</si>
  <si>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</si>
  <si>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</si>
  <si>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</si>
  <si>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</si>
  <si>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</si>
  <si>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</si>
  <si>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</si>
  <si>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</si>
  <si>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</si>
  <si>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</si>
  <si>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</si>
  <si>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</si>
  <si>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</si>
  <si>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</si>
  <si>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</si>
  <si>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</si>
  <si>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</si>
  <si>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</si>
  <si>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</si>
  <si>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</si>
  <si>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</si>
  <si>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</si>
  <si>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</si>
  <si>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</si>
  <si>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</si>
  <si>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</si>
  <si>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</si>
  <si>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</si>
  <si>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</si>
  <si>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</si>
  <si>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</si>
  <si>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</si>
  <si>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</si>
  <si>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</si>
  <si>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</si>
  <si>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</si>
  <si>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</si>
  <si>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</si>
  <si>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</si>
  <si>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</si>
  <si>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</si>
  <si>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</si>
  <si>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</si>
  <si>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</si>
  <si>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</si>
  <si>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</si>
  <si>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</si>
  <si>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</si>
  <si>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</si>
  <si>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</si>
  <si>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</si>
  <si>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</si>
  <si>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</si>
  <si>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</si>
  <si>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</si>
  <si>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</si>
  <si>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</si>
  <si>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</si>
  <si>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</si>
  <si>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</si>
  <si>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</si>
  <si>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</si>
  <si>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</si>
  <si>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</si>
  <si>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</si>
  <si>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</si>
  <si>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</si>
  <si>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</si>
  <si>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</si>
  <si>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</si>
  <si>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</si>
  <si>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</si>
  <si>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</si>
  <si>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</si>
  <si>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</si>
  <si>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</si>
  <si>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</si>
  <si>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</si>
  <si>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</si>
  <si>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</si>
  <si>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</si>
  <si>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</si>
  <si>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</si>
  <si>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</si>
  <si>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</si>
  <si>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</si>
  <si>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</si>
  <si>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</si>
  <si>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</si>
  <si>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</si>
  <si>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</si>
  <si>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</si>
  <si>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</si>
  <si>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</si>
  <si>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</si>
  <si>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</si>
  <si>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</si>
  <si>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</si>
  <si>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</si>
  <si>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</si>
  <si>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</si>
  <si>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</si>
  <si>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</si>
  <si>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</si>
  <si>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</si>
  <si>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</si>
  <si>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</si>
  <si>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</si>
  <si>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</si>
  <si>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</si>
  <si>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</si>
  <si>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</si>
  <si>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</si>
  <si>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</si>
  <si>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</si>
  <si>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</si>
  <si>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</si>
  <si>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</si>
  <si>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</si>
  <si>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</si>
  <si>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</si>
  <si>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</si>
  <si>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</si>
  <si>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</si>
  <si>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</si>
  <si>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</si>
  <si>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</si>
  <si>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</si>
  <si>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</si>
  <si>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</si>
  <si>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</si>
  <si>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</si>
  <si>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</si>
  <si>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</si>
  <si>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</si>
  <si>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</si>
  <si>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</si>
  <si>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</si>
  <si>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</si>
  <si>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</si>
  <si>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</si>
  <si>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</si>
  <si>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</si>
  <si>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</si>
  <si>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</si>
  <si>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</si>
  <si>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</si>
  <si>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</si>
  <si>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</si>
  <si>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</si>
  <si>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</si>
  <si>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</si>
  <si>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</si>
  <si>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</si>
  <si>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</si>
  <si>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</si>
  <si>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</si>
  <si>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</si>
  <si>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</si>
  <si>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</si>
  <si>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</si>
  <si>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</si>
  <si>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</si>
  <si>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</si>
  <si>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</si>
  <si>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</si>
  <si>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</si>
  <si>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</si>
  <si>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</si>
  <si>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</si>
  <si>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</si>
  <si>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</si>
  <si>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</si>
  <si>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</si>
  <si>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</si>
  <si>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</si>
  <si>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</si>
  <si>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</si>
  <si>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</si>
  <si>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</si>
  <si>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</si>
  <si>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</si>
  <si>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</si>
  <si>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</si>
  <si>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</si>
  <si>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</si>
  <si>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</si>
  <si>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</si>
  <si>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</si>
  <si>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</si>
  <si>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</si>
  <si>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</si>
  <si>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</si>
  <si>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</si>
  <si>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</si>
  <si>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</si>
  <si>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</si>
  <si>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</si>
  <si>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</si>
  <si>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</si>
  <si>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</si>
  <si>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</si>
  <si>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</si>
  <si>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</si>
  <si>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</si>
  <si>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</si>
  <si>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</si>
  <si>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</si>
  <si>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</si>
  <si>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</si>
  <si>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</si>
  <si>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</si>
  <si>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</si>
  <si>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</si>
  <si>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</si>
  <si>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</si>
  <si>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</si>
  <si>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</si>
  <si>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</si>
  <si>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</si>
  <si>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</si>
  <si>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</si>
  <si>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</si>
  <si>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</si>
  <si>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</si>
  <si>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</si>
  <si>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</si>
  <si>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</si>
  <si>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</si>
  <si>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</si>
  <si>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</si>
  <si>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</si>
  <si>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</si>
  <si>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</si>
  <si>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</si>
  <si>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</si>
  <si>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</si>
  <si>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</si>
  <si>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</si>
  <si>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</si>
  <si>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</si>
  <si>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</si>
  <si>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</si>
  <si>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</si>
  <si>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</si>
  <si>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</si>
  <si>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</si>
  <si>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</si>
  <si>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</si>
  <si>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</si>
  <si>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</si>
  <si>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</si>
  <si>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</si>
  <si>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</si>
  <si>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</si>
  <si>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</si>
  <si>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</si>
  <si>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</si>
  <si>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</si>
  <si>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</si>
  <si>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</si>
  <si>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</si>
  <si>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</si>
  <si>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</si>
  <si>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</si>
  <si>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</si>
  <si>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</si>
  <si>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</si>
  <si>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</si>
  <si>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</si>
  <si>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</si>
  <si>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</si>
  <si>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</si>
  <si>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</si>
  <si>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</si>
  <si>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</si>
  <si>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</si>
  <si>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</si>
  <si>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</si>
  <si>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</si>
  <si>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</si>
  <si>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</si>
  <si>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</si>
  <si>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</si>
  <si>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</si>
  <si>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</si>
  <si>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</si>
  <si>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</si>
  <si>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</si>
  <si>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</si>
  <si>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</si>
  <si>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</si>
  <si>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</si>
  <si>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</si>
  <si>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</si>
  <si>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</si>
  <si>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</si>
  <si>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</si>
  <si>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</si>
  <si>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</si>
  <si>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</si>
  <si>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</si>
  <si>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</si>
  <si>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</si>
  <si>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</si>
  <si>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</si>
  <si>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</si>
  <si>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</si>
  <si>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</si>
  <si>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</si>
  <si>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</si>
  <si>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</si>
  <si>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</si>
  <si>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</si>
  <si>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</si>
  <si>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</si>
  <si>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</si>
  <si>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</si>
  <si>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</si>
  <si>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</si>
  <si>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</si>
  <si>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</si>
  <si>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</si>
  <si>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</si>
  <si>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</si>
  <si>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</si>
  <si>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</si>
  <si>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</si>
  <si>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</si>
  <si>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</si>
  <si>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</si>
  <si>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</si>
  <si>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</si>
  <si>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</si>
  <si>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</si>
  <si>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</si>
  <si>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</si>
  <si>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</si>
  <si>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</si>
  <si>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</si>
  <si>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</si>
  <si>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</si>
  <si>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</si>
  <si>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</si>
  <si>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</si>
  <si>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</si>
  <si>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</si>
  <si>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</si>
  <si>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</si>
  <si>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</si>
  <si>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</si>
  <si>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</si>
  <si>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</si>
  <si>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</si>
  <si>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</si>
  <si>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</si>
  <si>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</si>
  <si>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</si>
  <si>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</si>
  <si>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</si>
  <si>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</si>
  <si>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</si>
  <si>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</si>
  <si>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</si>
  <si>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</si>
  <si>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</si>
  <si>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</si>
  <si>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</si>
  <si>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</si>
  <si>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</si>
  <si>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</si>
  <si>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</si>
  <si>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</si>
  <si>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</si>
  <si>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</si>
  <si>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</si>
  <si>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</si>
  <si>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</si>
  <si>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</si>
  <si>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</si>
  <si>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</si>
  <si>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</si>
  <si>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</si>
  <si>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</si>
  <si>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</si>
  <si>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</si>
  <si>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</si>
  <si>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</si>
  <si>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</si>
  <si>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</si>
  <si>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</si>
  <si>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</si>
  <si>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</si>
  <si>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</si>
  <si>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</si>
  <si>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</si>
  <si>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</si>
  <si>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</si>
  <si>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</si>
  <si>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</si>
  <si>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</si>
  <si>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</si>
  <si>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</si>
  <si>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</si>
  <si>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</si>
  <si>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</si>
  <si>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</si>
  <si>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</si>
  <si>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</si>
  <si>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</si>
  <si>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</si>
  <si>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</si>
  <si>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</si>
  <si>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</si>
  <si>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</si>
  <si>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</si>
  <si>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</si>
  <si>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</si>
  <si>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</si>
  <si>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</si>
  <si>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</si>
  <si>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</si>
  <si>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</si>
  <si>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</si>
  <si>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</si>
  <si>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</si>
  <si>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</si>
  <si>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</si>
  <si>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</si>
  <si>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</si>
  <si>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</si>
  <si>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</si>
  <si>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</si>
  <si>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</si>
  <si>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</si>
  <si>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</si>
  <si>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</si>
  <si>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</si>
  <si>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</si>
  <si>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</si>
  <si>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</si>
  <si>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</si>
  <si>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</si>
  <si>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</si>
  <si>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</si>
  <si>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</si>
  <si>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</si>
  <si>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</si>
  <si>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</si>
  <si>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</si>
  <si>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</si>
  <si>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</si>
  <si>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</si>
  <si>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</si>
  <si>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</si>
  <si>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</si>
  <si>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</si>
  <si>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</si>
  <si>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</si>
  <si>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</si>
  <si>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</si>
  <si>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</si>
  <si>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</si>
  <si>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</si>
  <si>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</si>
  <si>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</si>
  <si>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</si>
  <si>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</si>
  <si>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</si>
  <si>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</si>
  <si>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</si>
  <si>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</si>
  <si>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</si>
  <si>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</si>
  <si>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</si>
  <si>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</si>
  <si>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</si>
  <si>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</si>
  <si>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</si>
  <si>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</si>
  <si>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</si>
  <si>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</si>
  <si>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</si>
  <si>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</si>
  <si>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</si>
  <si>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</si>
  <si>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</si>
  <si>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</si>
  <si>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</si>
  <si>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</si>
  <si>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</si>
  <si>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</si>
  <si>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</si>
  <si>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</si>
  <si>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</si>
  <si>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</si>
  <si>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</si>
  <si>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</si>
  <si>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</si>
  <si>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</si>
  <si>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</si>
  <si>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</si>
  <si>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</si>
  <si>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</si>
  <si>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</si>
  <si>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</si>
  <si>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</si>
  <si>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</si>
  <si>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</si>
  <si>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</si>
  <si>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</si>
  <si>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</si>
  <si>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</si>
  <si>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</si>
  <si>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</si>
  <si>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</si>
  <si>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</si>
  <si>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</si>
  <si>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</si>
  <si>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</si>
  <si>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</si>
  <si>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</si>
  <si>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</si>
  <si>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</si>
  <si>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</si>
  <si>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</si>
  <si>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</si>
  <si>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</si>
  <si>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</si>
  <si>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</si>
  <si>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</si>
  <si>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</si>
  <si>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</si>
  <si>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</si>
  <si>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</si>
  <si>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</si>
  <si>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</si>
  <si>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</si>
  <si>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</si>
  <si>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</si>
  <si>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</si>
  <si>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</si>
  <si>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</si>
  <si>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</si>
  <si>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</si>
  <si>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</si>
  <si>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</si>
  <si>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</si>
  <si>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</si>
  <si>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</si>
  <si>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</si>
  <si>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</si>
  <si>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</si>
  <si>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</si>
  <si>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</si>
  <si>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</si>
  <si>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</si>
  <si>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</si>
  <si>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</si>
  <si>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</si>
  <si>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</si>
  <si>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</si>
  <si>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</si>
  <si>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</si>
  <si>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</si>
  <si>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</si>
  <si>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</si>
  <si>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</si>
  <si>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</si>
  <si>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</si>
  <si>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</si>
  <si>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</si>
  <si>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</si>
  <si>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</si>
  <si>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</si>
  <si>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</si>
  <si>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</si>
  <si>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</si>
  <si>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</si>
  <si>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</si>
  <si>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</si>
  <si>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</si>
  <si>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</si>
  <si>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</si>
  <si>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</si>
  <si>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</si>
  <si>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</si>
  <si>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</si>
  <si>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</si>
  <si>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</si>
  <si>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</si>
  <si>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</si>
  <si>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</si>
  <si>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</si>
  <si>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</si>
  <si>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</si>
  <si>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</si>
  <si>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</si>
  <si>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</si>
  <si>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</si>
  <si>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</si>
  <si>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</si>
  <si>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</si>
  <si>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</si>
  <si>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</si>
  <si>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</si>
  <si>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</si>
  <si>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</si>
  <si>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</si>
  <si>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</si>
  <si>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</si>
  <si>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</si>
  <si>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</si>
  <si>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</si>
  <si>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</si>
  <si>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</si>
  <si>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</si>
  <si>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</si>
  <si>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</si>
  <si>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</si>
  <si>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</si>
  <si>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</si>
  <si>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</si>
  <si>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</si>
  <si>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</si>
  <si>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</si>
  <si>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</si>
  <si>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</si>
  <si>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</si>
  <si>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</si>
  <si>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</si>
  <si>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</si>
  <si>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</si>
  <si>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</si>
  <si>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</si>
  <si>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</si>
  <si>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</si>
  <si>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</si>
  <si>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</si>
  <si>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</si>
  <si>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</si>
  <si>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</si>
  <si>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</si>
  <si>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</si>
  <si>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</si>
  <si>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</si>
  <si>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</si>
  <si>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</si>
  <si>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</si>
  <si>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</si>
  <si>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</si>
  <si>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</si>
  <si>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</si>
  <si>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</si>
  <si>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</si>
  <si>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</si>
  <si>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</si>
  <si>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</si>
  <si>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</si>
  <si>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</si>
  <si>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</si>
  <si>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</si>
  <si>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</si>
  <si>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</si>
  <si>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</si>
  <si>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</si>
  <si>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</si>
  <si>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</si>
  <si>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</si>
  <si>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</si>
  <si>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</si>
  <si>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</si>
  <si>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</si>
  <si>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</si>
  <si>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</si>
  <si>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</si>
  <si>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</si>
  <si>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</si>
  <si>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</si>
  <si>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</si>
  <si>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</si>
  <si>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</si>
  <si>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</si>
  <si>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</si>
  <si>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</si>
  <si>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</si>
  <si>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</si>
  <si>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</si>
  <si>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</si>
  <si>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</si>
  <si>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</si>
  <si>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</si>
  <si>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</si>
  <si>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</si>
  <si>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</si>
  <si>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</si>
  <si>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</si>
  <si>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</si>
  <si>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</si>
  <si>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</si>
  <si>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</si>
  <si>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</si>
  <si>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</si>
  <si>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</si>
  <si>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</si>
  <si>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</si>
  <si>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</si>
  <si>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</si>
  <si>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</si>
  <si>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</si>
  <si>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</si>
  <si>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</si>
  <si>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</si>
  <si>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</si>
  <si>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</si>
  <si>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</si>
  <si>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</si>
  <si>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</si>
  <si>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</si>
  <si>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</si>
  <si>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</si>
  <si>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</si>
  <si>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</si>
  <si>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</si>
  <si>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</si>
  <si>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</si>
  <si>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</si>
  <si>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</si>
  <si>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</si>
  <si>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</si>
  <si>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</si>
  <si>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</si>
  <si>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</si>
  <si>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</si>
  <si>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</si>
  <si>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</si>
  <si>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</si>
  <si>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</si>
  <si>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</si>
  <si>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</si>
  <si>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</si>
  <si>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</si>
  <si>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</si>
  <si>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</si>
  <si>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</si>
  <si>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</si>
  <si>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</si>
  <si>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</si>
  <si>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</si>
  <si>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</si>
  <si>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</si>
  <si>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</si>
  <si>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</si>
  <si>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</si>
  <si>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</si>
  <si>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</si>
  <si>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</si>
  <si>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</si>
  <si>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</si>
  <si>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</si>
  <si>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</si>
  <si>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</si>
  <si>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</si>
  <si>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</si>
  <si>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</si>
  <si>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</si>
  <si>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</si>
  <si>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</si>
  <si>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</si>
  <si>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</si>
  <si>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</si>
  <si>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</si>
  <si>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</si>
  <si>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</si>
  <si>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</si>
  <si>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</si>
  <si>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</si>
  <si>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</si>
  <si>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</si>
  <si>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</si>
  <si>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</si>
  <si>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</si>
  <si>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</si>
  <si>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</si>
  <si>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</si>
  <si>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</si>
  <si>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</si>
  <si>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</si>
  <si>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</si>
  <si>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</si>
  <si>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</si>
  <si>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</si>
  <si>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</si>
  <si>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</si>
  <si>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</si>
  <si>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</si>
  <si>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</si>
  <si>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</si>
  <si>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</si>
  <si>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</si>
  <si>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</si>
  <si>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</si>
  <si>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</si>
  <si>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</si>
  <si>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</si>
  <si>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</si>
  <si>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</si>
  <si>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</si>
  <si>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</si>
  <si>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</si>
  <si>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</si>
  <si>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</si>
  <si>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</si>
  <si>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</si>
  <si>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</si>
  <si>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</si>
  <si>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</si>
  <si>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</si>
  <si>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</si>
  <si>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</si>
  <si>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</si>
  <si>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</si>
  <si>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</si>
  <si>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</si>
  <si>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</si>
  <si>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</si>
  <si>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</si>
  <si>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</si>
  <si>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</si>
  <si>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</si>
  <si>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</si>
  <si>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</si>
  <si>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</si>
  <si>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</si>
  <si>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</si>
  <si>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</si>
  <si>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</si>
  <si>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</si>
  <si>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</si>
  <si>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</si>
  <si>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</si>
  <si>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</si>
  <si>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</si>
  <si>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</si>
  <si>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</si>
  <si>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</si>
  <si>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</si>
  <si>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</si>
  <si>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</si>
  <si>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</si>
  <si>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</si>
  <si>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</si>
  <si>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</si>
  <si>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</si>
  <si>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</si>
  <si>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</si>
  <si>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</si>
  <si>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</si>
  <si>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</si>
  <si>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</si>
  <si>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</si>
  <si>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</si>
  <si>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</si>
  <si>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</si>
  <si>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</si>
  <si>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</si>
  <si>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</si>
  <si>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</si>
  <si>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</si>
  <si>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</si>
  <si>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</si>
  <si>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</si>
  <si>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</si>
  <si>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</si>
  <si>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</si>
  <si>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</si>
  <si>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</si>
  <si>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</si>
  <si>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</si>
  <si>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</si>
  <si>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</si>
  <si>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</si>
  <si>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</si>
  <si>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</si>
  <si>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</si>
  <si>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</si>
  <si>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</si>
  <si>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</si>
  <si>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</si>
  <si>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</si>
  <si>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</si>
  <si>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</si>
  <si>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</si>
  <si>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</si>
  <si>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</si>
  <si>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</si>
  <si>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</si>
  <si>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</si>
  <si>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</si>
  <si>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</si>
  <si>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</si>
  <si>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</si>
  <si>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</si>
  <si>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</si>
  <si>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</si>
  <si>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</si>
  <si>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</si>
  <si>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</si>
  <si>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</si>
  <si>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</si>
  <si>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</si>
  <si>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</si>
  <si>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</si>
  <si>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</si>
  <si>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</si>
  <si>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</si>
  <si>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</si>
  <si>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</si>
  <si>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</si>
  <si>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</si>
  <si>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</si>
  <si>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</si>
  <si>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</si>
  <si>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</si>
  <si>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</si>
  <si>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</si>
  <si>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</si>
  <si>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</si>
  <si>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</si>
  <si>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</si>
  <si>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</si>
  <si>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</si>
  <si>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</si>
  <si>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</si>
  <si>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</si>
  <si>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</si>
  <si>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</si>
  <si>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</si>
  <si>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</si>
  <si>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</si>
  <si>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</si>
  <si>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</si>
  <si>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</si>
  <si>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</si>
  <si>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</si>
  <si>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</si>
  <si>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</si>
  <si>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</si>
  <si>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</si>
  <si>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</si>
  <si>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</si>
  <si>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</si>
  <si>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</si>
  <si>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</si>
  <si>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</si>
  <si>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</si>
  <si>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</si>
  <si>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</si>
  <si>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</si>
  <si>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</si>
  <si>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</si>
  <si>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</si>
  <si>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</si>
  <si>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</si>
  <si>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</si>
  <si>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</si>
  <si>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</si>
  <si>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</si>
  <si>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</si>
  <si>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</si>
  <si>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</si>
  <si>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</si>
  <si>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</si>
  <si>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</si>
  <si>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</si>
  <si>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</si>
  <si>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</si>
  <si>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</si>
  <si>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</si>
  <si>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</si>
  <si>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</si>
  <si>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</si>
  <si>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</si>
  <si>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</si>
  <si>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</si>
  <si>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</si>
  <si>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</si>
  <si>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</si>
  <si>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</si>
  <si>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</si>
  <si>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</si>
  <si>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</si>
  <si>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</si>
  <si>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</si>
  <si>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</si>
  <si>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</si>
  <si>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</si>
  <si>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</si>
  <si>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</si>
  <si>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</si>
  <si>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</si>
  <si>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</si>
  <si>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</si>
  <si>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</si>
  <si>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</si>
  <si>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</si>
  <si>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</si>
  <si>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</si>
  <si>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</si>
  <si>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</si>
  <si>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</si>
  <si>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</si>
  <si>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</si>
  <si>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</si>
  <si>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</si>
  <si>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</si>
  <si>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</si>
  <si>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</si>
  <si>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</si>
  <si>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</si>
  <si>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</si>
  <si>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</si>
  <si>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</si>
  <si>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</si>
  <si>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</si>
  <si>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</si>
  <si>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</si>
  <si>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</si>
  <si>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</si>
  <si>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</si>
  <si>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</si>
  <si>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</si>
  <si>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</si>
  <si>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</si>
  <si>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</si>
  <si>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</si>
  <si>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</si>
  <si>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</si>
  <si>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</si>
  <si>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</si>
  <si>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</si>
  <si>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</si>
  <si>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</si>
  <si>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</si>
  <si>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</si>
  <si>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</si>
  <si>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</si>
  <si>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</si>
  <si>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</si>
  <si>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</si>
  <si>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</si>
  <si>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</si>
  <si>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</si>
  <si>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</si>
  <si>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</si>
  <si>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</si>
  <si>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</si>
  <si>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</si>
  <si>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</si>
  <si>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</si>
  <si>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</si>
  <si>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</si>
  <si>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</si>
  <si>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</si>
  <si>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</si>
  <si>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</si>
  <si>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</si>
  <si>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</si>
  <si>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</si>
  <si>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</si>
  <si>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</si>
  <si>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</si>
  <si>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</si>
  <si>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</si>
  <si>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</si>
  <si>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</si>
  <si>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</si>
  <si>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</si>
  <si>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</si>
  <si>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</si>
  <si>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</si>
  <si>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</si>
  <si>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</si>
  <si>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</si>
  <si>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</si>
  <si>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</si>
  <si>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</si>
  <si>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</si>
  <si>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</si>
  <si>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</si>
  <si>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</si>
  <si>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</si>
  <si>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</si>
  <si>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</si>
  <si>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</si>
  <si>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</si>
  <si>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</si>
  <si>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</si>
  <si>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</si>
  <si>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</si>
  <si>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</si>
  <si>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</si>
  <si>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</si>
  <si>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</si>
  <si>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</si>
  <si>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</si>
  <si>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</si>
  <si>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</si>
  <si>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</si>
  <si>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</si>
  <si>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</si>
  <si>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</si>
  <si>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</si>
  <si>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</si>
  <si>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</si>
  <si>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</si>
  <si>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</si>
  <si>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</si>
  <si>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</si>
  <si>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</si>
  <si>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</si>
  <si>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</si>
  <si>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</si>
  <si>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</si>
  <si>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</si>
  <si>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</si>
  <si>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</si>
  <si>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</si>
  <si>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</si>
  <si>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</si>
  <si>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</si>
  <si>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</si>
  <si>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</si>
  <si>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</si>
  <si>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</si>
  <si>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</si>
  <si>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</si>
  <si>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</si>
  <si>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</si>
  <si>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</si>
  <si>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</si>
  <si>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</si>
  <si>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</si>
  <si>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</si>
  <si>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</si>
  <si>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</si>
  <si>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</si>
  <si>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</si>
  <si>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</si>
  <si>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</si>
  <si>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</si>
  <si>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</si>
  <si>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</si>
  <si>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</si>
  <si>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</si>
  <si>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</si>
  <si>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</si>
  <si>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</si>
  <si>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</si>
  <si>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</si>
  <si>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</si>
  <si>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</si>
  <si>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</si>
  <si>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</si>
  <si>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</si>
  <si>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</si>
  <si>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</si>
  <si>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</si>
  <si>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</si>
  <si>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</si>
  <si>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</si>
  <si>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</si>
  <si>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</si>
  <si>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</si>
  <si>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</si>
  <si>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</si>
  <si>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</si>
  <si>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</si>
  <si>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</si>
  <si>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</si>
  <si>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</si>
  <si>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</si>
  <si>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</si>
  <si>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</si>
  <si>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</si>
  <si>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</si>
  <si>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</si>
  <si>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</si>
  <si>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</si>
  <si>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</si>
  <si>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</si>
  <si>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</si>
  <si>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</si>
  <si>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</si>
  <si>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</si>
  <si>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</si>
  <si>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</si>
  <si>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</si>
  <si>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</si>
  <si>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</si>
  <si>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</si>
  <si>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</si>
  <si>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</si>
  <si>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</si>
  <si>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</si>
  <si>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</si>
  <si>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</si>
  <si>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</si>
  <si>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</si>
  <si>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</si>
  <si>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</si>
  <si>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</si>
  <si>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</si>
  <si>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</si>
  <si>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</si>
  <si>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</si>
  <si>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</si>
  <si>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</si>
  <si>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</si>
  <si>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</si>
  <si>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</si>
  <si>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</si>
  <si>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</si>
  <si>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</si>
  <si>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</si>
  <si>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</si>
  <si>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</si>
  <si>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</si>
  <si>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</si>
  <si>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</si>
  <si>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</si>
  <si>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</si>
  <si>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</si>
  <si>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</si>
  <si>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</si>
  <si>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</si>
  <si>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</si>
  <si>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</si>
  <si>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</si>
  <si>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</si>
  <si>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</si>
  <si>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</si>
  <si>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</si>
  <si>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</si>
  <si>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</si>
  <si>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</si>
  <si>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</si>
  <si>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</si>
  <si>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</si>
  <si>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</si>
  <si>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</si>
  <si>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</si>
  <si>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</si>
  <si>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</si>
  <si>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</si>
  <si>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</si>
  <si>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</si>
  <si>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</si>
  <si>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</si>
  <si>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</si>
  <si>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</si>
  <si>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</si>
  <si>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</si>
  <si>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</si>
  <si>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</si>
  <si>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</si>
  <si>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</si>
  <si>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</si>
  <si>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</si>
  <si>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</si>
  <si>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</si>
  <si>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</si>
  <si>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</si>
  <si>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</si>
  <si>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</si>
  <si>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</si>
  <si>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</si>
  <si>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</si>
  <si>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</si>
  <si>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</si>
  <si>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</si>
  <si>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</si>
  <si>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</si>
  <si>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</si>
  <si>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</si>
  <si>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</si>
  <si>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</si>
  <si>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</si>
  <si>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</si>
  <si>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</si>
  <si>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</si>
  <si>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</si>
  <si>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</si>
  <si>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</si>
  <si>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</si>
  <si>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</si>
  <si>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</si>
  <si>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</si>
  <si>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</si>
  <si>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</si>
  <si>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</si>
  <si>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</si>
  <si>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</si>
  <si>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</si>
  <si>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</si>
  <si>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</si>
  <si>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</si>
  <si>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</si>
  <si>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</si>
  <si>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</si>
  <si>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</si>
  <si>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</si>
  <si>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</si>
  <si>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</si>
  <si>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</si>
  <si>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</si>
  <si>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</si>
  <si>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</si>
  <si>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</si>
  <si>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</si>
  <si>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</si>
  <si>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</si>
  <si>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</si>
  <si>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</si>
  <si>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</si>
  <si>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</si>
  <si>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</si>
  <si>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</si>
  <si>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</si>
  <si>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</si>
  <si>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</si>
  <si>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</si>
  <si>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</si>
  <si>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</si>
  <si>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</si>
  <si>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</si>
  <si>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</si>
  <si>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</si>
  <si>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</si>
  <si>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</si>
  <si>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</si>
  <si>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</si>
  <si>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</si>
  <si>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</si>
  <si>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</si>
  <si>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</si>
  <si>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</si>
  <si>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</si>
  <si>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</si>
  <si>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</si>
  <si>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</si>
  <si>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</si>
  <si>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</si>
  <si>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</si>
  <si>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</si>
  <si>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</si>
  <si>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</si>
  <si>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</si>
  <si>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</si>
  <si>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</si>
  <si>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</si>
  <si>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</si>
  <si>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</si>
  <si>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</si>
  <si>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</si>
  <si>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</si>
  <si>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</si>
  <si>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</si>
  <si>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</si>
  <si>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</si>
  <si>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</si>
  <si>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</si>
  <si>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</si>
  <si>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</si>
  <si>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</si>
  <si>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</si>
  <si>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</si>
  <si>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</si>
  <si>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</si>
  <si>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</si>
  <si>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</si>
  <si>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</si>
  <si>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</si>
  <si>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</si>
  <si>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</si>
  <si>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</si>
  <si>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</si>
  <si>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</si>
  <si>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</si>
  <si>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</si>
  <si>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</si>
  <si>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</si>
  <si>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</si>
  <si>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</si>
  <si>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</si>
  <si>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</si>
  <si>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</si>
  <si>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</si>
  <si>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</si>
  <si>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</si>
  <si>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</si>
  <si>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</si>
  <si>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</si>
  <si>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</si>
  <si>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</si>
  <si>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</si>
  <si>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</si>
  <si>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</si>
  <si>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</si>
  <si>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</si>
  <si>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</si>
  <si>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</si>
  <si>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</si>
  <si>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</si>
  <si>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</si>
  <si>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</si>
  <si>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</si>
  <si>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</si>
  <si>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</si>
  <si>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</si>
  <si>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</si>
  <si>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</si>
  <si>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</si>
  <si>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</si>
  <si>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</si>
  <si>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</si>
  <si>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</si>
  <si>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</si>
  <si>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</si>
  <si>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</si>
  <si>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</si>
  <si>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</si>
  <si>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</si>
  <si>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</si>
  <si>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</si>
  <si>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</si>
  <si>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</si>
  <si>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</si>
  <si>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</si>
  <si>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</si>
  <si>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</si>
  <si>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</si>
  <si>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</si>
  <si>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</si>
  <si>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</si>
  <si>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</si>
  <si>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</si>
  <si>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</si>
  <si>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</si>
  <si>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</si>
  <si>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</si>
  <si>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</si>
  <si>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</si>
  <si>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</si>
  <si>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</si>
  <si>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</si>
  <si>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</si>
  <si>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</si>
  <si>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</si>
  <si>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</si>
  <si>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</si>
  <si>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</si>
  <si>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</si>
  <si>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</si>
  <si>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</si>
  <si>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</si>
  <si>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</si>
  <si>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</si>
  <si>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</si>
  <si>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</si>
  <si>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</si>
  <si>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</si>
  <si>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</si>
  <si>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</si>
  <si>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</si>
  <si>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</si>
  <si>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</si>
  <si>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</si>
  <si>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</si>
  <si>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</si>
  <si>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</si>
  <si>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</si>
  <si>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</si>
  <si>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</si>
  <si>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</si>
  <si>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</si>
  <si>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</si>
  <si>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</si>
  <si>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</si>
  <si>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</si>
  <si>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</si>
  <si>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</si>
  <si>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</si>
  <si>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</si>
  <si>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</si>
  <si>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</si>
  <si>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</si>
  <si>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</si>
  <si>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</si>
  <si>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</si>
  <si>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</si>
  <si>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</si>
  <si>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</si>
  <si>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</si>
  <si>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</si>
  <si>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</si>
  <si>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</si>
  <si>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</si>
  <si>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</si>
  <si>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</si>
  <si>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</si>
  <si>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</si>
  <si>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</si>
  <si>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</si>
  <si>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</si>
  <si>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</si>
  <si>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</si>
  <si>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</si>
  <si>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</si>
  <si>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</si>
  <si>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</si>
  <si>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</si>
  <si>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</si>
  <si>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</si>
  <si>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</si>
  <si>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</si>
  <si>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</si>
  <si>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</si>
  <si>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</si>
  <si>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</si>
  <si>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</si>
  <si>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</si>
  <si>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</si>
  <si>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</si>
  <si>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</si>
  <si>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</si>
  <si>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</si>
  <si>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</si>
  <si>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</si>
  <si>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</si>
  <si>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</si>
  <si>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</si>
  <si>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</si>
  <si>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</si>
  <si>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</si>
  <si>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</si>
  <si>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</si>
  <si>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</si>
  <si>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</si>
  <si>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</si>
  <si>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</si>
  <si>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</si>
  <si>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</si>
  <si>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</si>
  <si>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</si>
  <si>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</si>
  <si>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</si>
  <si>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</si>
  <si>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</si>
  <si>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</si>
  <si>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</si>
  <si>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</si>
  <si>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</si>
  <si>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</si>
  <si>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</si>
  <si>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</si>
  <si>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</si>
  <si>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</si>
  <si>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</si>
  <si>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</si>
  <si>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</si>
  <si>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</si>
  <si>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</si>
  <si>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</si>
  <si>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</si>
  <si>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</si>
  <si>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</si>
  <si>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</si>
  <si>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</si>
  <si>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</si>
  <si>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</si>
  <si>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</si>
  <si>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</si>
  <si>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</si>
  <si>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</si>
  <si>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</si>
  <si>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</si>
  <si>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</si>
  <si>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</si>
  <si>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</si>
  <si>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</si>
  <si>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</si>
  <si>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</si>
  <si>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</si>
  <si>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</si>
  <si>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</si>
  <si>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</si>
  <si>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</si>
  <si>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</si>
  <si>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</si>
  <si>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</si>
  <si>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</si>
  <si>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</si>
  <si>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</si>
  <si>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</si>
  <si>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</si>
  <si>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</si>
  <si>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</si>
  <si>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</si>
  <si>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</si>
  <si>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</si>
  <si>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</si>
  <si>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</si>
  <si>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</si>
  <si>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</si>
  <si>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</si>
  <si>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</si>
  <si>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</si>
  <si>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</si>
  <si>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</si>
  <si>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</si>
  <si>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</si>
  <si>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</si>
  <si>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</si>
  <si>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</si>
  <si>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</si>
  <si>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</si>
  <si>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</si>
  <si>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</si>
  <si>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</si>
  <si>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</si>
  <si>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</si>
  <si>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</si>
  <si>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</si>
  <si>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</si>
  <si>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</si>
  <si>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</si>
  <si>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</si>
  <si>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</si>
  <si>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</si>
  <si>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</si>
  <si>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</si>
  <si>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</si>
  <si>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</si>
  <si>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</si>
  <si>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</si>
  <si>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</si>
  <si>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</si>
  <si>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</si>
  <si>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</si>
  <si>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</si>
  <si>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</si>
  <si>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</si>
  <si>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</si>
  <si>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</si>
  <si>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</si>
  <si>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</si>
  <si>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</si>
  <si>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</si>
  <si>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</si>
  <si>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</si>
  <si>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</si>
  <si>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</si>
  <si>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</si>
  <si>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</si>
  <si>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</si>
  <si>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</si>
  <si>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</si>
  <si>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</si>
  <si>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</si>
  <si>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</si>
  <si>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</si>
  <si>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</si>
  <si>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</si>
  <si>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</si>
  <si>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</si>
  <si>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</si>
  <si>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</si>
  <si>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</si>
  <si>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</si>
  <si>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</si>
  <si>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</si>
  <si>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</si>
  <si>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</si>
  <si>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</si>
  <si>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</si>
  <si>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</si>
  <si>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</si>
  <si>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</si>
  <si>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</si>
  <si>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</si>
  <si>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</si>
  <si>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</si>
  <si>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</si>
  <si>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</si>
  <si>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</si>
  <si>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</si>
  <si>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</si>
  <si>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</si>
  <si>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</si>
  <si>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</si>
  <si>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</si>
  <si>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</si>
  <si>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</si>
  <si>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</si>
  <si>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</si>
  <si>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</si>
  <si>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</si>
  <si>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</si>
  <si>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</si>
  <si>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</si>
  <si>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</si>
  <si>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</si>
  <si>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</si>
  <si>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</si>
  <si>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</si>
  <si>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</si>
  <si>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</si>
  <si>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</si>
  <si>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</si>
  <si>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</si>
  <si>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</si>
  <si>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</si>
  <si>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</si>
  <si>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</si>
  <si>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</si>
  <si>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</si>
  <si>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</si>
  <si>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</si>
  <si>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</si>
  <si>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</si>
  <si>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</si>
  <si>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</si>
  <si>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</si>
  <si>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</si>
  <si>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</si>
  <si>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</si>
  <si>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</si>
  <si>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</si>
  <si>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</si>
  <si>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</si>
  <si>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</si>
  <si>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</si>
  <si>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</si>
  <si>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</si>
  <si>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</si>
  <si>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</si>
  <si>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</si>
  <si>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</si>
  <si>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</si>
  <si>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</si>
  <si>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</si>
  <si>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</si>
  <si>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</si>
  <si>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</si>
  <si>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</si>
  <si>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</si>
  <si>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</si>
  <si>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</si>
  <si>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</si>
  <si>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</si>
  <si>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</si>
  <si>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</si>
  <si>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</si>
  <si>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</si>
  <si>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</si>
  <si>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</si>
  <si>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</si>
  <si>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</si>
  <si>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</si>
  <si>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</si>
  <si>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</si>
  <si>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</si>
  <si>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</si>
  <si>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</si>
  <si>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</si>
  <si>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</si>
  <si>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</si>
  <si>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</si>
  <si>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</si>
  <si>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</si>
  <si>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</si>
  <si>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</si>
  <si>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</si>
  <si>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</si>
  <si>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</si>
  <si>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</si>
  <si>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</si>
  <si>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</si>
  <si>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</si>
  <si>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</si>
  <si>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</si>
  <si>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</si>
  <si>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</si>
  <si>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</si>
  <si>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</si>
  <si>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</si>
  <si>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</si>
  <si>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</si>
  <si>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</si>
  <si>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</si>
  <si>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</si>
  <si>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</si>
  <si>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</si>
  <si>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</si>
  <si>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</si>
  <si>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</si>
  <si>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</si>
  <si>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</si>
  <si>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</si>
  <si>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</si>
  <si>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</si>
  <si>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</si>
  <si>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</si>
  <si>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</si>
  <si>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</si>
  <si>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</si>
  <si>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</si>
  <si>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</si>
  <si>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</si>
  <si>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</si>
  <si>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</si>
  <si>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</si>
  <si>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</si>
  <si>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</si>
  <si>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</si>
  <si>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</si>
  <si>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</si>
  <si>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</si>
  <si>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</si>
  <si>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</si>
  <si>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</si>
  <si>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</si>
  <si>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</si>
  <si>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</si>
  <si>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</si>
  <si>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</si>
  <si>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</si>
  <si>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</si>
  <si>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</si>
  <si>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</si>
  <si>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</si>
  <si>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</si>
  <si>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</si>
  <si>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</si>
  <si>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</si>
  <si>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</si>
  <si>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</si>
  <si>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</si>
  <si>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</si>
  <si>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</si>
  <si>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</si>
  <si>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</si>
  <si>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</si>
  <si>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</si>
  <si>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</si>
  <si>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</si>
  <si>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</si>
  <si>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</si>
  <si>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</si>
  <si>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</si>
  <si>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</si>
  <si>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</si>
  <si>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</si>
  <si>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</si>
  <si>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</si>
  <si>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</si>
  <si>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</si>
  <si>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</si>
  <si>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</si>
  <si>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</si>
  <si>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</si>
  <si>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</si>
  <si>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</si>
  <si>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</si>
  <si>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</si>
  <si>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</si>
  <si>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</si>
  <si>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</si>
  <si>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</si>
  <si>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</si>
  <si>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</si>
  <si>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</si>
  <si>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</si>
  <si>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</si>
  <si>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</si>
  <si>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</si>
  <si>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</si>
  <si>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</si>
  <si>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</si>
  <si>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</si>
  <si>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</si>
  <si>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</si>
  <si>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</si>
  <si>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</si>
  <si>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</si>
  <si>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</si>
  <si>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</si>
  <si>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</si>
  <si>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</si>
  <si>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</si>
  <si>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</si>
  <si>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</si>
  <si>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</si>
  <si>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</si>
  <si>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</si>
  <si>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</si>
  <si>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</si>
  <si>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</si>
  <si>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</si>
  <si>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</si>
  <si>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</si>
  <si>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</si>
  <si>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</si>
  <si>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</si>
  <si>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</si>
  <si>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</si>
  <si>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</si>
  <si>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</si>
  <si>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</si>
  <si>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</si>
  <si>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</si>
  <si>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</si>
  <si>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</si>
  <si>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</si>
  <si>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</si>
  <si>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</si>
  <si>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</si>
  <si>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</si>
  <si>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</si>
  <si>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</si>
  <si>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</si>
  <si>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</si>
  <si>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</si>
  <si>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</si>
  <si>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</si>
  <si>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</si>
  <si>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</si>
  <si>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</si>
  <si>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</si>
  <si>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</si>
  <si>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</si>
  <si>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</si>
  <si>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</si>
  <si>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</si>
  <si>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</si>
  <si>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</si>
  <si>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</si>
  <si>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</si>
  <si>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</si>
  <si>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</si>
  <si>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</si>
  <si>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</si>
  <si>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</si>
  <si>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</si>
  <si>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</si>
  <si>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</si>
  <si>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</si>
  <si>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</si>
  <si>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</si>
  <si>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</si>
  <si>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</si>
  <si>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</si>
  <si>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</si>
  <si>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</si>
  <si>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</si>
  <si>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</si>
  <si>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</si>
  <si>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</si>
  <si>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</si>
  <si>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</si>
  <si>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</si>
  <si>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</si>
  <si>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</si>
  <si>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</si>
  <si>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</si>
  <si>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</si>
  <si>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</si>
  <si>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</si>
  <si>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</si>
  <si>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</si>
  <si>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</si>
  <si>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</si>
  <si>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</si>
  <si>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</si>
  <si>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</si>
  <si>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</si>
  <si>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</si>
  <si>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</si>
  <si>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</si>
  <si>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</si>
  <si>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</si>
  <si>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</si>
  <si>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</si>
  <si>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</si>
  <si>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</si>
  <si>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</si>
  <si>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</si>
  <si>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</si>
  <si>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</si>
  <si>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</si>
  <si>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</si>
  <si>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</si>
  <si>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</si>
  <si>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</si>
  <si>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</si>
  <si>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</si>
  <si>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</si>
  <si>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</si>
  <si>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</si>
  <si>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</si>
  <si>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</si>
  <si>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</si>
  <si>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</si>
  <si>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</si>
  <si>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</si>
  <si>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</si>
  <si>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</si>
  <si>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</si>
  <si>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</si>
  <si>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</si>
  <si>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</si>
  <si>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</si>
  <si>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</si>
  <si>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</si>
  <si>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</si>
  <si>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</si>
  <si>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</si>
  <si>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</si>
  <si>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</si>
  <si>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</si>
  <si>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</si>
  <si>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</si>
  <si>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</si>
  <si>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</si>
  <si>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</si>
  <si>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</si>
  <si>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</si>
  <si>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</si>
  <si>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</si>
  <si>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</si>
  <si>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</si>
  <si>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</si>
  <si>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</si>
  <si>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</si>
  <si>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</si>
  <si>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</si>
  <si>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</si>
  <si>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</si>
  <si>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</si>
  <si>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</si>
  <si>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</si>
  <si>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</si>
  <si>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</si>
  <si>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</si>
  <si>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</si>
  <si>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</si>
  <si>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</si>
  <si>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</si>
  <si>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</si>
  <si>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</si>
  <si>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</si>
  <si>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</si>
  <si>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</si>
  <si>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</si>
  <si>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</si>
  <si>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</si>
  <si>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</si>
  <si>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</si>
  <si>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</si>
  <si>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</si>
  <si>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</si>
  <si>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</si>
  <si>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</si>
  <si>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</si>
  <si>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</si>
  <si>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</si>
  <si>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</si>
  <si>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</si>
  <si>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</si>
  <si>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</si>
  <si>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</si>
  <si>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</si>
  <si>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</si>
  <si>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</si>
  <si>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</si>
  <si>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</si>
  <si>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</si>
  <si>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</si>
  <si>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</si>
  <si>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</si>
  <si>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</si>
  <si>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</si>
  <si>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</si>
  <si>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</si>
  <si>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</si>
  <si>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</si>
  <si>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</si>
  <si>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</si>
  <si>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</si>
  <si>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</si>
  <si>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</si>
  <si>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</si>
  <si>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</si>
  <si>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</si>
  <si>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</si>
  <si>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</si>
  <si>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</si>
  <si>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</si>
  <si>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</si>
  <si>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</si>
  <si>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</si>
  <si>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</si>
  <si>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</si>
  <si>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</si>
  <si>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</si>
  <si>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</si>
  <si>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</si>
  <si>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</si>
  <si>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</si>
  <si>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</si>
  <si>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</si>
  <si>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</si>
  <si>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</si>
  <si>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</si>
  <si>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</si>
  <si>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</si>
  <si>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</si>
  <si>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</si>
  <si>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</si>
  <si>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</si>
  <si>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</si>
  <si>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</si>
  <si>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</si>
  <si>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</si>
  <si>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</si>
  <si>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</si>
  <si>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</si>
  <si>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</si>
  <si>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</si>
  <si>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</si>
  <si>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</si>
  <si>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</si>
  <si>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</si>
  <si>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</si>
  <si>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</si>
  <si>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</si>
  <si>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</si>
  <si>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</si>
  <si>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</si>
  <si>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</si>
  <si>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</si>
  <si>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</si>
  <si>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</si>
  <si>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</si>
  <si>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</si>
  <si>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</si>
  <si>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</si>
  <si>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</si>
  <si>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</si>
  <si>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</si>
  <si>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</si>
  <si>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</si>
  <si>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</si>
  <si>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</si>
  <si>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</si>
  <si>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</si>
  <si>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</si>
  <si>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</si>
  <si>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</si>
  <si>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</si>
  <si>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</si>
  <si>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</si>
  <si>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</si>
  <si>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</si>
  <si>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</si>
  <si>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</si>
  <si>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</si>
  <si>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</si>
  <si>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</si>
  <si>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</si>
  <si>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</si>
  <si>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</si>
  <si>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</si>
  <si>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</si>
  <si>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</si>
  <si>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</si>
  <si>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</si>
  <si>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</si>
  <si>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</si>
  <si>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</si>
  <si>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</si>
  <si>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</si>
  <si>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</si>
  <si>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</si>
  <si>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</si>
  <si>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</si>
  <si>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</si>
  <si>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</si>
  <si>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</si>
  <si>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</si>
  <si>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</si>
  <si>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</si>
  <si>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</si>
  <si>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</si>
  <si>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</si>
  <si>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</si>
  <si>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</si>
  <si>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</si>
  <si>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</si>
  <si>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</si>
  <si>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</si>
  <si>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</si>
  <si>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</si>
  <si>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</si>
  <si>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</si>
  <si>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</si>
  <si>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</si>
  <si>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</si>
  <si>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</si>
  <si>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</si>
  <si>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</si>
  <si>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</si>
  <si>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</si>
  <si>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</si>
  <si>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</si>
  <si>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</si>
  <si>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</si>
  <si>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</si>
  <si>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</si>
  <si>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</si>
  <si>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</si>
  <si>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</si>
  <si>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</si>
  <si>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</si>
  <si>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</si>
  <si>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</si>
  <si>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</si>
  <si>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</si>
  <si>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</si>
  <si>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</si>
  <si>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</si>
  <si>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</si>
  <si>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</si>
  <si>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</si>
  <si>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</si>
  <si>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</si>
  <si>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</si>
  <si>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</si>
  <si>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</si>
  <si>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</si>
  <si>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</si>
  <si>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</si>
  <si>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</si>
  <si>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</si>
  <si>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</si>
  <si>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</si>
  <si>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</si>
  <si>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</si>
  <si>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</si>
  <si>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</si>
  <si>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</si>
  <si>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</si>
  <si>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</si>
  <si>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</si>
  <si>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</si>
  <si>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</si>
  <si>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</si>
  <si>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</si>
  <si>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</si>
  <si>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</si>
  <si>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</si>
  <si>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</si>
  <si>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</si>
  <si>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</si>
  <si>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</si>
  <si>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</si>
  <si>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</si>
  <si>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</si>
  <si>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</si>
  <si>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</si>
  <si>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</si>
  <si>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</si>
  <si>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</si>
  <si>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</si>
  <si>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</si>
  <si>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</si>
  <si>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</si>
  <si>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</si>
  <si>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</si>
  <si>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</si>
  <si>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</si>
  <si>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</si>
  <si>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</si>
  <si>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</si>
  <si>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</si>
  <si>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</si>
  <si>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</si>
  <si>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</si>
  <si>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</si>
  <si>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</si>
  <si>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</si>
  <si>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</si>
  <si>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</si>
  <si>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</si>
  <si>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</si>
  <si>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</si>
  <si>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</si>
  <si>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</si>
  <si>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</si>
  <si>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</si>
  <si>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</si>
  <si>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</si>
  <si>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</si>
  <si>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</si>
  <si>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</si>
  <si>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</si>
  <si>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</si>
  <si>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</si>
  <si>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</si>
  <si>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</si>
  <si>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</si>
  <si>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</si>
  <si>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</si>
  <si>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</si>
  <si>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</si>
  <si>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</si>
  <si>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</si>
  <si>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</si>
  <si>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</si>
  <si>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</si>
  <si>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</si>
  <si>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</si>
  <si>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</si>
  <si>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</si>
  <si>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</si>
  <si>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</si>
  <si>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</si>
  <si>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</si>
  <si>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</si>
  <si>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</si>
  <si>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</si>
  <si>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</si>
  <si>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</si>
  <si>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</si>
  <si>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</si>
  <si>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</si>
  <si>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</si>
  <si>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</si>
  <si>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</si>
  <si>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</si>
  <si>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</si>
  <si>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</si>
  <si>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</si>
  <si>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</si>
  <si>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</si>
  <si>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</si>
  <si>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</si>
  <si>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</si>
  <si>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</si>
  <si>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</si>
  <si>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</si>
  <si>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</si>
  <si>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</si>
  <si>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</si>
  <si>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</si>
  <si>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</si>
  <si>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</si>
  <si>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</si>
  <si>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</si>
  <si>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</si>
  <si>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</si>
  <si>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</si>
  <si>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</si>
  <si>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</si>
  <si>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</si>
  <si>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</si>
  <si>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</si>
  <si>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</si>
  <si>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</si>
  <si>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</si>
  <si>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</si>
  <si>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</si>
  <si>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</si>
  <si>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</si>
  <si>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</si>
  <si>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</si>
  <si>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</si>
  <si>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</si>
  <si>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</si>
  <si>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</si>
  <si>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</si>
  <si>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</si>
  <si>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</si>
  <si>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</si>
  <si>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</si>
  <si>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</si>
  <si>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</si>
  <si>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</si>
  <si>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</si>
  <si>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</si>
  <si>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</si>
  <si>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</si>
  <si>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</si>
  <si>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</si>
  <si>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</si>
  <si>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</si>
  <si>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</si>
  <si>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</si>
  <si>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</si>
  <si>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</si>
  <si>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</si>
  <si>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</si>
  <si>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</si>
  <si>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</si>
  <si>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</si>
  <si>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</si>
  <si>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</si>
  <si>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</si>
  <si>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</si>
  <si>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</si>
  <si>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</si>
  <si>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</si>
  <si>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</si>
  <si>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</si>
  <si>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</si>
  <si>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</si>
  <si>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</si>
  <si>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</si>
  <si>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</si>
  <si>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</si>
  <si>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</si>
  <si>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</si>
  <si>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</si>
  <si>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</si>
  <si>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</si>
  <si>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</si>
  <si>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</si>
  <si>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</si>
  <si>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</si>
  <si>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</si>
  <si>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</si>
  <si>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</si>
  <si>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</si>
  <si>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</si>
  <si>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</si>
  <si>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</si>
  <si>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</si>
  <si>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</si>
  <si>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</si>
  <si>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</si>
  <si>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</si>
  <si>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</si>
  <si>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</si>
  <si>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</si>
  <si>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</si>
  <si>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</si>
  <si>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</si>
  <si>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</si>
  <si>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</si>
  <si>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</si>
  <si>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</si>
  <si>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</si>
  <si>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</si>
  <si>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</si>
  <si>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</si>
  <si>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</si>
  <si>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</si>
  <si>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</si>
  <si>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</si>
  <si>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</si>
  <si>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</si>
  <si>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</si>
  <si>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</si>
  <si>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</si>
  <si>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</si>
  <si>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</si>
  <si>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</si>
  <si>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</si>
  <si>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</si>
  <si>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</si>
  <si>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</si>
  <si>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</si>
  <si>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</si>
  <si>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</si>
  <si>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</si>
  <si>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</si>
  <si>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</si>
  <si>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</si>
  <si>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</si>
  <si>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</si>
  <si>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</si>
  <si>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</si>
  <si>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</si>
  <si>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</si>
  <si>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</si>
  <si>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</si>
  <si>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</si>
  <si>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</si>
  <si>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</si>
  <si>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</si>
  <si>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</si>
  <si>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</si>
  <si>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</si>
  <si>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</si>
  <si>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</si>
  <si>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</si>
  <si>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</si>
  <si>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</si>
  <si>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</si>
  <si>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</si>
  <si>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</si>
  <si>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</si>
  <si>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</si>
  <si>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</si>
  <si>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</si>
  <si>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</si>
  <si>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</si>
  <si>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</si>
  <si>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</si>
  <si>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</si>
  <si>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</si>
  <si>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</si>
  <si>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</si>
  <si>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</si>
  <si>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</si>
  <si>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</si>
  <si>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</si>
  <si>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</si>
  <si>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</si>
  <si>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</si>
  <si>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</si>
  <si>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</si>
  <si>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</si>
  <si>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</si>
  <si>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</si>
  <si>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</si>
  <si>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</si>
  <si>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</si>
  <si>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</si>
  <si>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</si>
  <si>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</si>
  <si>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</si>
  <si>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</si>
  <si>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</si>
  <si>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</si>
  <si>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</si>
  <si>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</si>
  <si>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</si>
  <si>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</si>
  <si>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</si>
  <si>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</si>
  <si>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</si>
  <si>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</si>
  <si>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</si>
  <si>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</si>
  <si>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</si>
  <si>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</si>
  <si>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</si>
  <si>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</si>
  <si>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</si>
  <si>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</si>
  <si>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</si>
  <si>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</si>
  <si>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</si>
  <si>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</si>
  <si>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</si>
  <si>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</si>
  <si>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</si>
  <si>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</si>
  <si>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</si>
  <si>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</si>
  <si>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</si>
  <si>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</si>
  <si>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</si>
  <si>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</si>
  <si>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</si>
  <si>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</si>
  <si>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</si>
  <si>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</si>
  <si>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</si>
  <si>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</si>
  <si>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</si>
  <si>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</si>
  <si>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</si>
  <si>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</si>
  <si>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</si>
  <si>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</si>
  <si>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</si>
  <si>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</si>
  <si>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</si>
  <si>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</si>
  <si>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</si>
  <si>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</si>
  <si>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</si>
  <si>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</si>
  <si>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</si>
  <si>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</si>
  <si>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</si>
  <si>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</si>
  <si>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</si>
  <si>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</si>
  <si>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</si>
  <si>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</si>
  <si>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</si>
  <si>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</si>
  <si>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</si>
  <si>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</si>
  <si>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</si>
  <si>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</si>
  <si>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</si>
  <si>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</si>
  <si>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</si>
  <si>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</si>
  <si>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</si>
  <si>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</si>
  <si>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</si>
  <si>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</si>
  <si>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</si>
  <si>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</si>
  <si>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</si>
  <si>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</si>
  <si>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</si>
  <si>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</si>
  <si>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</si>
  <si>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</si>
  <si>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</si>
  <si>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</si>
  <si>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</si>
  <si>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</si>
  <si>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</si>
  <si>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</si>
  <si>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</si>
  <si>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</si>
  <si>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</si>
  <si>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</si>
  <si>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</si>
  <si>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</si>
  <si>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</si>
  <si>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</si>
  <si>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</si>
  <si>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</si>
  <si>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</si>
  <si>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</si>
  <si>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</si>
  <si>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</si>
  <si>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</si>
  <si>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</si>
  <si>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</si>
  <si>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</si>
  <si>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</si>
  <si>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</si>
  <si>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</si>
  <si>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</si>
  <si>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</si>
  <si>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</si>
  <si>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</si>
  <si>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</si>
  <si>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</si>
  <si>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</si>
  <si>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</si>
  <si>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</si>
  <si>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</si>
  <si>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</si>
  <si>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</si>
  <si>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</si>
  <si>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</si>
  <si>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</si>
  <si>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</si>
  <si>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</si>
  <si>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</si>
  <si>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</si>
  <si>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</si>
  <si>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</si>
  <si>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</si>
  <si>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</si>
  <si>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</si>
  <si>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</si>
  <si>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</si>
  <si>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</si>
  <si>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</si>
  <si>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</si>
  <si>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</si>
  <si>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</si>
  <si>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</si>
  <si>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</si>
  <si>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</si>
  <si>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</si>
  <si>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</si>
  <si>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</si>
  <si>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</si>
  <si>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</si>
  <si>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</si>
  <si>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</si>
  <si>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</si>
  <si>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</si>
  <si>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</si>
  <si>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</si>
  <si>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</si>
  <si>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</si>
  <si>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</si>
  <si>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</si>
  <si>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</si>
  <si>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</si>
  <si>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</si>
  <si>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</si>
  <si>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</si>
  <si>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</si>
  <si>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</si>
  <si>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</si>
  <si>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</si>
  <si>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</si>
  <si>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</si>
  <si>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</si>
  <si>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</si>
  <si>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</si>
  <si>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</si>
  <si>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</si>
  <si>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</si>
  <si>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</si>
  <si>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</si>
  <si>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</si>
  <si>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</si>
  <si>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</si>
  <si>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</si>
  <si>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</si>
  <si>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</si>
  <si>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</si>
  <si>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</si>
  <si>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</si>
  <si>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</si>
  <si>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</si>
  <si>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</si>
  <si>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</si>
  <si>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</si>
  <si>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</si>
  <si>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</si>
  <si>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</si>
  <si>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</si>
  <si>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</si>
  <si>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</si>
  <si>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</si>
  <si>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</si>
  <si>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</si>
  <si>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</si>
  <si>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</si>
  <si>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</si>
  <si>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</si>
  <si>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</si>
  <si>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</si>
  <si>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</si>
  <si>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</si>
  <si>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</si>
  <si>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</si>
  <si>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</si>
  <si>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</si>
  <si>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</si>
  <si>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</si>
  <si>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</si>
  <si>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</si>
  <si>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</si>
  <si>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</si>
  <si>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</si>
  <si>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</si>
  <si>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</si>
  <si>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</si>
  <si>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</si>
  <si>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</si>
  <si>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</si>
  <si>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</si>
  <si>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</si>
  <si>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</si>
  <si>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</si>
  <si>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</si>
  <si>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</si>
  <si>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</si>
  <si>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</si>
  <si>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</si>
  <si>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</si>
  <si>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</si>
  <si>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</si>
  <si>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</si>
  <si>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</si>
  <si>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</si>
  <si>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</si>
  <si>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</si>
  <si>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</si>
  <si>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</si>
  <si>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</si>
  <si>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</si>
  <si>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</si>
  <si>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</si>
  <si>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</si>
  <si>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</si>
  <si>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</si>
  <si>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</si>
  <si>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</si>
  <si>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</si>
  <si>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</si>
  <si>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</si>
  <si>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</si>
  <si>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</si>
  <si>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</si>
  <si>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</si>
  <si>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</si>
  <si>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</si>
  <si>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</si>
  <si>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</si>
  <si>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</si>
  <si>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</si>
  <si>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</si>
  <si>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</si>
  <si>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</si>
  <si>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</si>
  <si>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</si>
  <si>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</si>
  <si>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</si>
  <si>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</si>
  <si>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</si>
  <si>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</si>
  <si>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</si>
  <si>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</si>
  <si>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</si>
  <si>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</si>
  <si>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</si>
  <si>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</si>
  <si>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</si>
  <si>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</si>
  <si>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</si>
  <si>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</si>
  <si>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</si>
  <si>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</si>
  <si>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</si>
  <si>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</si>
  <si>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</si>
  <si>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</si>
  <si>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</si>
  <si>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</si>
  <si>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</si>
  <si>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</si>
  <si>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</si>
  <si>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</si>
  <si>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</si>
  <si>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</si>
  <si>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</si>
  <si>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</si>
  <si>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</si>
  <si>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</si>
  <si>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</si>
  <si>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</si>
  <si>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</si>
  <si>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</si>
  <si>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</si>
  <si>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</si>
  <si>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</si>
  <si>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</si>
  <si>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</si>
  <si>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</si>
  <si>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</si>
  <si>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</si>
  <si>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</si>
  <si>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</si>
  <si>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</si>
  <si>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</si>
  <si>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</si>
  <si>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</si>
  <si>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</si>
  <si>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</si>
  <si>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</si>
  <si>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</si>
  <si>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</si>
  <si>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</si>
  <si>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</si>
  <si>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</si>
  <si>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</si>
  <si>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</si>
  <si>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</si>
  <si>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</si>
  <si>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</si>
  <si>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</si>
  <si>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</si>
  <si>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</si>
  <si>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</si>
  <si>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</si>
  <si>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</si>
  <si>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</si>
  <si>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</si>
  <si>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</si>
  <si>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</si>
  <si>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</si>
  <si>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</si>
  <si>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</si>
  <si>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</si>
  <si>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</si>
  <si>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</si>
  <si>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</si>
  <si>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</si>
  <si>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</si>
  <si>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</si>
  <si>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</si>
  <si>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</si>
  <si>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</si>
  <si>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</si>
  <si>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</si>
  <si>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</si>
  <si>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</si>
  <si>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</si>
  <si>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</si>
  <si>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</si>
  <si>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</si>
  <si>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</si>
  <si>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</si>
  <si>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</si>
  <si>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</si>
  <si>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</si>
  <si>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</si>
  <si>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</si>
  <si>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</si>
  <si>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</si>
  <si>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</si>
  <si>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</si>
  <si>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</si>
  <si>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</si>
  <si>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</si>
  <si>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</si>
  <si>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</si>
  <si>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</si>
  <si>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</si>
  <si>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</si>
  <si>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</si>
  <si>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</si>
  <si>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</si>
  <si>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</si>
  <si>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</si>
  <si>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</si>
  <si>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</si>
  <si>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</si>
  <si>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</si>
  <si>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</si>
  <si>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</si>
  <si>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</si>
  <si>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</si>
  <si>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</si>
  <si>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</si>
  <si>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</si>
  <si>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</si>
  <si>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</si>
  <si>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</si>
  <si>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</si>
  <si>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</si>
  <si>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</si>
  <si>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</si>
  <si>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</si>
  <si>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</si>
  <si>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</si>
  <si>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</si>
  <si>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</si>
  <si>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</si>
  <si>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</si>
  <si>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</si>
  <si>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</si>
  <si>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</si>
  <si>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</si>
  <si>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</si>
  <si>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</si>
  <si>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</si>
  <si>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</si>
  <si>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</si>
  <si>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</si>
  <si>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</si>
  <si>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</si>
  <si>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</si>
  <si>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</si>
  <si>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</si>
  <si>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</si>
  <si>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</si>
  <si>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</si>
  <si>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</si>
  <si>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</si>
  <si>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</si>
  <si>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</si>
  <si>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</si>
  <si>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</si>
  <si>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</si>
  <si>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</si>
  <si>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</si>
  <si>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</si>
  <si>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</si>
  <si>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</si>
  <si>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</si>
  <si>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</si>
  <si>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</si>
  <si>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</si>
  <si>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</si>
  <si>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</si>
  <si>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</si>
  <si>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</si>
  <si>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</si>
  <si>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</si>
  <si>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</si>
  <si>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</si>
  <si>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</si>
  <si>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</si>
  <si>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</si>
  <si>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</si>
  <si>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</si>
  <si>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</si>
  <si>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</si>
  <si>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</si>
  <si>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</si>
  <si>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</si>
  <si>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</si>
  <si>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</si>
  <si>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</si>
  <si>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</si>
  <si>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</si>
  <si>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</si>
  <si>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</si>
  <si>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</si>
  <si>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</si>
  <si>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</si>
  <si>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</si>
  <si>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</si>
  <si>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</si>
  <si>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</si>
  <si>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</si>
  <si>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</si>
  <si>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</si>
  <si>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</si>
  <si>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</si>
  <si>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</si>
  <si>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</si>
  <si>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</si>
  <si>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</si>
  <si>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</si>
  <si>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</si>
  <si>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</si>
  <si>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</si>
  <si>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</si>
  <si>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</si>
  <si>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</si>
  <si>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</si>
  <si>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</si>
  <si>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</si>
  <si>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</si>
  <si>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</si>
  <si>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</si>
  <si>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</si>
  <si>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</si>
  <si>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</si>
  <si>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</si>
  <si>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</si>
  <si>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</si>
  <si>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</si>
  <si>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</si>
  <si>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</si>
  <si>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</si>
  <si>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</si>
  <si>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</si>
  <si>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</si>
  <si>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</si>
  <si>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</si>
  <si>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</si>
  <si>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</si>
  <si>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</si>
  <si>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</si>
  <si>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</si>
  <si>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</si>
  <si>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</si>
  <si>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</si>
  <si>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</si>
  <si>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</si>
  <si>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</si>
  <si>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</si>
  <si>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</si>
  <si>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</si>
  <si>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</si>
  <si>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</si>
  <si>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</si>
  <si>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</si>
  <si>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</si>
  <si>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</si>
  <si>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</si>
  <si>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</si>
  <si>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</si>
  <si>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</si>
  <si>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</si>
  <si>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</si>
  <si>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</si>
  <si>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</si>
  <si>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</si>
  <si>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</si>
  <si>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</si>
  <si>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</si>
  <si>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</si>
  <si>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</si>
  <si>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</si>
  <si>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</si>
  <si>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</si>
  <si>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</si>
  <si>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</si>
  <si>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</si>
  <si>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</si>
  <si>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</si>
  <si>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</si>
  <si>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</si>
  <si>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</si>
  <si>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</si>
  <si>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</si>
  <si>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</si>
  <si>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</si>
  <si>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</si>
  <si>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</si>
  <si>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</si>
  <si>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</si>
  <si>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</si>
  <si>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</si>
  <si>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</si>
  <si>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</si>
  <si>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</si>
  <si>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</si>
  <si>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</si>
  <si>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</si>
  <si>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</si>
  <si>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</si>
  <si>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</si>
  <si>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</si>
  <si>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</si>
  <si>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</si>
  <si>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</si>
  <si>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</si>
  <si>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</si>
  <si>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</si>
  <si>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</si>
  <si>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</si>
  <si>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</si>
  <si>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</si>
  <si>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</si>
  <si>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</si>
  <si>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</si>
  <si>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</si>
  <si>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</si>
  <si>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</si>
  <si>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</si>
  <si>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</si>
  <si>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</si>
  <si>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</si>
  <si>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</si>
  <si>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</si>
  <si>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</si>
  <si>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</si>
  <si>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</si>
  <si>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</si>
  <si>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</si>
  <si>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</si>
  <si>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</si>
  <si>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</si>
  <si>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</si>
  <si>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</si>
  <si>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</si>
  <si>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</si>
  <si>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</si>
  <si>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</si>
  <si>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</si>
  <si>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</si>
  <si>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</si>
  <si>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</si>
  <si>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</si>
  <si>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</si>
  <si>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</si>
  <si>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</si>
  <si>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</si>
  <si>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</si>
  <si>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</si>
  <si>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</si>
  <si>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</si>
  <si>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</si>
  <si>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</si>
  <si>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</si>
  <si>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</si>
  <si>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</si>
  <si>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</si>
  <si>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</si>
  <si>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</si>
  <si>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</si>
  <si>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</si>
  <si>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</si>
  <si>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</si>
  <si>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</si>
  <si>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</si>
  <si>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</si>
  <si>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</si>
  <si>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</si>
  <si>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</si>
  <si>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</si>
  <si>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</si>
  <si>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</si>
  <si>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</si>
  <si>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</si>
  <si>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</si>
  <si>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</si>
  <si>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</si>
  <si>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</si>
  <si>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</si>
  <si>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</si>
  <si>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</si>
  <si>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</si>
  <si>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</si>
  <si>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</si>
  <si>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</si>
  <si>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</si>
  <si>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</si>
  <si>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</si>
  <si>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</si>
  <si>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</si>
  <si>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</si>
  <si>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</si>
  <si>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</si>
  <si>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</si>
  <si>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</si>
  <si>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</si>
  <si>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</si>
  <si>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</si>
  <si>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</si>
  <si>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</si>
  <si>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</si>
  <si>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</si>
  <si>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</si>
  <si>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</si>
  <si>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</si>
  <si>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</si>
  <si>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</si>
  <si>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</si>
  <si>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</si>
  <si>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</si>
  <si>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</si>
  <si>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</si>
  <si>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</si>
  <si>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</si>
  <si>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</si>
  <si>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</si>
  <si>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</si>
  <si>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</si>
  <si>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</si>
  <si>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</si>
  <si>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</si>
  <si>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</si>
  <si>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</si>
  <si>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</si>
  <si>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</si>
  <si>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</si>
  <si>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</si>
  <si>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</si>
  <si>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</si>
  <si>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</si>
  <si>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</si>
  <si>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</si>
  <si>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</si>
  <si>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</si>
  <si>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</si>
  <si>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</si>
  <si>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</si>
  <si>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</si>
  <si>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</si>
  <si>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</si>
  <si>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</si>
  <si>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</si>
  <si>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</si>
  <si>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</si>
  <si>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</si>
  <si>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</si>
  <si>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</si>
  <si>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</si>
  <si>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</si>
  <si>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</si>
  <si>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</si>
  <si>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</si>
  <si>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</si>
  <si>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</si>
  <si>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</si>
  <si>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</si>
  <si>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</si>
  <si>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</si>
  <si>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</si>
  <si>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</si>
  <si>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</si>
  <si>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</si>
  <si>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</si>
  <si>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</si>
  <si>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</si>
  <si>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</si>
  <si>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</si>
  <si>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</si>
  <si>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</si>
  <si>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</si>
  <si>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</si>
  <si>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</si>
  <si>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</si>
  <si>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</si>
  <si>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</si>
  <si>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</si>
  <si>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</si>
  <si>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</si>
  <si>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</si>
  <si>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</si>
  <si>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</si>
  <si>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</si>
  <si>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</si>
  <si>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</si>
  <si>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</si>
  <si>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</si>
  <si>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</si>
  <si>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</si>
  <si>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</si>
  <si>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</si>
  <si>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</si>
  <si>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</si>
  <si>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</si>
  <si>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</si>
  <si>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</si>
  <si>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</si>
  <si>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</si>
  <si>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</si>
  <si>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</si>
  <si>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</si>
  <si>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</si>
  <si>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</si>
  <si>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</si>
  <si>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</si>
  <si>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</si>
  <si>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</si>
  <si>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</si>
  <si>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</si>
  <si>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</si>
  <si>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</si>
  <si>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</si>
  <si>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</si>
  <si>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</si>
  <si>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</si>
  <si>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</si>
  <si>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</si>
  <si>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</si>
  <si>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</si>
  <si>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</si>
  <si>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</si>
  <si>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</si>
  <si>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</si>
  <si>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</si>
  <si>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</si>
  <si>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</si>
  <si>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</si>
  <si>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</si>
  <si>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</si>
  <si>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</si>
  <si>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</si>
  <si>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</si>
  <si>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</si>
  <si>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</si>
  <si>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</si>
  <si>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</si>
  <si>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</si>
  <si>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</si>
  <si>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</si>
  <si>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</si>
  <si>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</si>
  <si>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</si>
  <si>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</si>
  <si>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</si>
  <si>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</si>
  <si>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</si>
  <si>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</si>
  <si>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</si>
  <si>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</si>
  <si>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</si>
  <si>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</si>
  <si>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</si>
  <si>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</si>
  <si>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</si>
  <si>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</si>
  <si>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</si>
  <si>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</si>
  <si>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</si>
  <si>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</si>
  <si>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</si>
  <si>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</si>
  <si>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</si>
  <si>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</si>
  <si>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</si>
  <si>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</si>
  <si>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</si>
  <si>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</si>
  <si>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</si>
  <si>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</si>
  <si>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</si>
  <si>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</si>
  <si>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</si>
  <si>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</si>
  <si>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</si>
  <si>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</si>
  <si>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</si>
  <si>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</si>
  <si>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</si>
  <si>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</si>
  <si>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</si>
  <si>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</si>
  <si>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</si>
  <si>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</si>
  <si>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</si>
  <si>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</si>
  <si>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</si>
  <si>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</si>
  <si>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</si>
  <si>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</si>
  <si>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</si>
  <si>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</si>
  <si>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</si>
  <si>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</si>
  <si>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</si>
  <si>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</si>
  <si>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</si>
  <si>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</si>
  <si>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</si>
  <si>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</si>
  <si>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</si>
  <si>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</si>
  <si>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</si>
  <si>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</si>
  <si>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</si>
  <si>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</si>
  <si>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</si>
  <si>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</si>
  <si>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</si>
  <si>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</si>
  <si>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</si>
  <si>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</si>
  <si>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</si>
  <si>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</si>
  <si>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</si>
  <si>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</si>
  <si>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</si>
  <si>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</si>
  <si>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</si>
  <si>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</si>
  <si>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</si>
  <si>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</si>
  <si>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</si>
  <si>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</si>
  <si>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</si>
  <si>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</si>
  <si>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</si>
  <si>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</si>
  <si>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</si>
  <si>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</si>
  <si>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</si>
  <si>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</si>
  <si>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</si>
  <si>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</si>
  <si>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</si>
  <si>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</si>
  <si>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</si>
  <si>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</si>
  <si>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</si>
  <si>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</si>
  <si>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</si>
  <si>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</si>
  <si>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</si>
  <si>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</si>
  <si>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</si>
  <si>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</si>
  <si>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</si>
  <si>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</si>
  <si>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</si>
  <si>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</si>
  <si>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</si>
  <si>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</si>
  <si>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</si>
  <si>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</si>
  <si>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</si>
  <si>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</si>
  <si>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</si>
  <si>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</si>
  <si>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</si>
  <si>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</si>
  <si>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</si>
  <si>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</si>
  <si>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</si>
  <si>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</si>
  <si>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</si>
  <si>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</si>
  <si>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</si>
  <si>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</si>
  <si>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</si>
  <si>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</si>
  <si>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</si>
  <si>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</si>
  <si>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</si>
  <si>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</si>
  <si>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</si>
  <si>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</si>
  <si>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</si>
  <si>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</si>
  <si>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</si>
  <si>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</si>
  <si>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</si>
  <si>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</si>
  <si>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</si>
  <si>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</si>
  <si>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</si>
  <si>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</si>
  <si>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</si>
  <si>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</si>
  <si>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</si>
  <si>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</si>
  <si>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</si>
  <si>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</si>
  <si>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</si>
  <si>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</si>
  <si>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</si>
  <si>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</si>
  <si>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</si>
  <si>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</si>
  <si>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</si>
  <si>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</si>
  <si>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</si>
  <si>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</si>
  <si>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</si>
  <si>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</si>
  <si>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</si>
  <si>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</si>
  <si>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</si>
  <si>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</si>
  <si>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</si>
  <si>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</si>
  <si>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</si>
  <si>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</si>
  <si>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</si>
  <si>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</si>
  <si>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</si>
  <si>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</si>
  <si>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</si>
  <si>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</si>
  <si>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</si>
  <si>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</si>
  <si>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</si>
  <si>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</si>
  <si>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</si>
  <si>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</si>
  <si>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</si>
  <si>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</si>
  <si>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</si>
  <si>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</si>
  <si>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</si>
  <si>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</si>
  <si>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</si>
  <si>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</si>
  <si>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</si>
  <si>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</si>
  <si>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</si>
  <si>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</si>
  <si>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</si>
  <si>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</si>
  <si>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</si>
  <si>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</si>
  <si>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</si>
  <si>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</si>
  <si>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</si>
  <si>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</si>
  <si>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</si>
  <si>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</si>
  <si>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</si>
  <si>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</si>
  <si>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</si>
  <si>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</si>
  <si>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</si>
  <si>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</si>
  <si>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</si>
  <si>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</si>
  <si>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</si>
  <si>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</si>
  <si>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</si>
  <si>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</si>
  <si>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</si>
  <si>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</si>
  <si>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</si>
  <si>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</si>
  <si>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</si>
  <si>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</si>
  <si>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</si>
  <si>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</si>
  <si>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</si>
  <si>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</si>
  <si>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</si>
  <si>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</si>
  <si>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</si>
  <si>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</si>
  <si>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</si>
  <si>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</si>
  <si>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</si>
  <si>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</si>
  <si>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</si>
  <si>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</si>
  <si>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</si>
  <si>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</si>
  <si>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</si>
  <si>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</si>
  <si>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</si>
  <si>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</si>
  <si>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</si>
  <si>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</si>
  <si>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</si>
  <si>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</si>
  <si>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</si>
  <si>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</si>
  <si>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</si>
  <si>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</si>
  <si>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</si>
  <si>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</si>
  <si>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</si>
  <si>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</si>
  <si>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</si>
  <si>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</si>
  <si>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</si>
  <si>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</si>
  <si>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</si>
  <si>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</si>
  <si>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</si>
  <si>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</si>
  <si>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</si>
  <si>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</si>
  <si>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</si>
  <si>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</si>
  <si>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</si>
  <si>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</si>
  <si>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</si>
  <si>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</si>
  <si>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</si>
  <si>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</si>
  <si>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</si>
  <si>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</si>
  <si>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</si>
  <si>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</si>
  <si>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</si>
  <si>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</si>
  <si>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</si>
  <si>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</si>
  <si>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</si>
  <si>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</si>
  <si>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</si>
  <si>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</si>
  <si>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</si>
  <si>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</si>
  <si>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</si>
  <si>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</si>
  <si>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</si>
  <si>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</si>
  <si>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</si>
  <si>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</si>
  <si>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</si>
  <si>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</si>
  <si>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</si>
  <si>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</si>
  <si>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</si>
  <si>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</si>
  <si>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</si>
  <si>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</si>
  <si>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</si>
  <si>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</si>
  <si>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</si>
  <si>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</si>
  <si>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</si>
  <si>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</si>
  <si>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</si>
  <si>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</si>
  <si>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</si>
  <si>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</si>
  <si>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</si>
  <si>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</si>
  <si>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</si>
  <si>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</si>
  <si>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</si>
  <si>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</si>
  <si>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</si>
  <si>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</si>
  <si>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</si>
  <si>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</si>
  <si>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</si>
  <si>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</si>
  <si>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</si>
  <si>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</si>
  <si>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</si>
  <si>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</si>
  <si>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</si>
  <si>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</si>
  <si>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</si>
  <si>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</si>
  <si>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</si>
  <si>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</si>
  <si>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</si>
  <si>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</si>
  <si>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</si>
  <si>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</si>
  <si>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</si>
  <si>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</si>
  <si>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</si>
  <si>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</si>
  <si>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</si>
  <si>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</si>
  <si>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</si>
  <si>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</si>
  <si>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</si>
  <si>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</si>
  <si>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</si>
  <si>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</si>
  <si>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</si>
  <si>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</si>
  <si>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</si>
  <si>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</si>
  <si>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</si>
  <si>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</si>
  <si>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</si>
  <si>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</si>
  <si>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</si>
  <si>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</si>
  <si>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</si>
  <si>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</si>
  <si>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</si>
  <si>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</si>
  <si>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</si>
  <si>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</si>
  <si>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</si>
  <si>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</si>
  <si>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</si>
  <si>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</si>
  <si>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</si>
  <si>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</si>
  <si>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</si>
  <si>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</si>
  <si>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</si>
  <si>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</si>
  <si>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</si>
  <si>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</si>
  <si>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</si>
  <si>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</si>
  <si>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</si>
  <si>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</si>
  <si>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</si>
  <si>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</si>
  <si>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</si>
  <si>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</si>
  <si>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</si>
  <si>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</si>
  <si>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</si>
  <si>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</si>
  <si>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</si>
  <si>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</si>
  <si>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</si>
  <si>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</si>
  <si>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</si>
  <si>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</si>
  <si>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</si>
  <si>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</si>
  <si>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</si>
  <si>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</si>
  <si>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</si>
  <si>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</si>
  <si>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</si>
  <si>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</si>
  <si>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</si>
  <si>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</si>
  <si>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</si>
  <si>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</si>
  <si>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</si>
  <si>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</si>
  <si>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</si>
  <si>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</si>
  <si>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</si>
  <si>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</si>
  <si>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</si>
  <si>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</si>
  <si>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</si>
  <si>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</si>
  <si>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</si>
  <si>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</si>
  <si>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</si>
  <si>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</si>
  <si>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</si>
  <si>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</si>
  <si>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</si>
  <si>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</si>
  <si>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</si>
  <si>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</si>
  <si>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</si>
  <si>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</si>
  <si>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</si>
  <si>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</si>
  <si>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</si>
  <si>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</si>
  <si>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</si>
  <si>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</si>
  <si>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</si>
  <si>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</si>
  <si>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</si>
  <si>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</si>
  <si>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</si>
  <si>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</si>
  <si>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</si>
  <si>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</si>
  <si>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</si>
  <si>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</si>
  <si>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</si>
  <si>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</si>
  <si>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</si>
  <si>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</si>
  <si>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</si>
  <si>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</si>
  <si>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</si>
  <si>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</si>
  <si>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</si>
  <si>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</si>
  <si>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</si>
  <si>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</si>
  <si>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</si>
  <si>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</si>
  <si>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</si>
  <si>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</si>
  <si>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</si>
  <si>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</si>
  <si>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</si>
  <si>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</si>
  <si>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</si>
  <si>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</si>
  <si>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</si>
  <si>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</si>
  <si>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</si>
  <si>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</si>
  <si>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</si>
  <si>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</si>
  <si>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</si>
  <si>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</si>
  <si>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</si>
  <si>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</si>
  <si>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</si>
  <si>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</si>
  <si>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</si>
  <si>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</si>
  <si>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</si>
  <si>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</si>
  <si>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</si>
  <si>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</si>
  <si>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</si>
  <si>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</si>
  <si>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</si>
  <si>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</si>
  <si>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</si>
  <si>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</si>
  <si>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</si>
  <si>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</si>
  <si>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</si>
  <si>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</si>
  <si>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</si>
  <si>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</si>
  <si>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</si>
  <si>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</si>
  <si>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</si>
  <si>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</si>
  <si>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</si>
  <si>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</si>
  <si>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</si>
  <si>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</si>
  <si>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</si>
  <si>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</si>
  <si>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</si>
  <si>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</si>
  <si>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</si>
  <si>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</si>
  <si>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</si>
  <si>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</si>
  <si>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</si>
  <si>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</si>
  <si>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</si>
  <si>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</si>
  <si>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</si>
  <si>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</si>
  <si>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</si>
  <si>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</si>
  <si>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</si>
  <si>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</si>
  <si>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</si>
  <si>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</si>
  <si>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</si>
  <si>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</si>
  <si>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</si>
  <si>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</si>
  <si>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</si>
  <si>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</si>
  <si>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</si>
  <si>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</si>
  <si>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</si>
  <si>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</si>
  <si>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</si>
  <si>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</si>
  <si>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</si>
  <si>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</si>
  <si>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</si>
  <si>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</si>
  <si>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</si>
  <si>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</si>
  <si>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</si>
  <si>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</si>
  <si>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</si>
  <si>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</si>
  <si>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</si>
  <si>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</si>
  <si>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</si>
  <si>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</si>
  <si>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</si>
  <si>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</si>
  <si>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</si>
  <si>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</si>
  <si>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</si>
  <si>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</si>
  <si>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</si>
  <si>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</si>
  <si>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</si>
  <si>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</si>
  <si>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</si>
  <si>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</si>
  <si>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</si>
  <si>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</si>
  <si>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</si>
  <si>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</si>
  <si>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</si>
  <si>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</si>
  <si>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</si>
  <si>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</si>
  <si>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</si>
  <si>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</si>
  <si>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</si>
  <si>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</si>
  <si>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</si>
  <si>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</si>
  <si>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</si>
  <si>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</si>
  <si>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</si>
  <si>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</si>
  <si>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</si>
  <si>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</si>
  <si>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</si>
  <si>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</si>
  <si>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</si>
  <si>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</si>
  <si>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</si>
  <si>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</si>
  <si>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</si>
  <si>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</si>
  <si>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</si>
  <si>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</si>
  <si>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</si>
  <si>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</si>
  <si>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</si>
  <si>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</si>
  <si>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</si>
  <si>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</si>
  <si>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</si>
  <si>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</si>
  <si>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</si>
  <si>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</si>
  <si>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</si>
  <si>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</si>
  <si>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</si>
  <si>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</si>
  <si>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</si>
  <si>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</si>
  <si>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</si>
  <si>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</si>
  <si>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</si>
  <si>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</si>
  <si>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</si>
  <si>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</si>
  <si>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</si>
  <si>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</si>
  <si>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</si>
  <si>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</si>
  <si>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</si>
  <si>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</si>
  <si>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</si>
  <si>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</si>
  <si>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</si>
  <si>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</si>
  <si>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</si>
  <si>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</si>
  <si>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</si>
  <si>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</si>
  <si>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</si>
  <si>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</si>
  <si>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</si>
  <si>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</si>
  <si>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</si>
  <si>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</si>
  <si>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</si>
  <si>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</si>
  <si>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</si>
  <si>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</si>
  <si>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</si>
  <si>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</si>
  <si>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</si>
  <si>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</si>
  <si>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</si>
  <si>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</si>
  <si>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</si>
  <si>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</si>
  <si>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</si>
  <si>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</si>
  <si>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</si>
  <si>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</si>
  <si>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</si>
  <si>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</si>
  <si>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</si>
  <si>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</si>
  <si>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</si>
  <si>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</si>
  <si>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</si>
  <si>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</si>
  <si>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</si>
  <si>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</si>
  <si>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</si>
  <si>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</si>
  <si>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</si>
  <si>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</si>
  <si>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</si>
  <si>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</si>
  <si>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</si>
  <si>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</si>
  <si>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</si>
  <si>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</si>
  <si>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</si>
  <si>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</si>
  <si>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</si>
  <si>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</si>
  <si>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</si>
  <si>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</si>
  <si>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</si>
  <si>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</si>
  <si>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</si>
  <si>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</si>
  <si>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</si>
  <si>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</si>
  <si>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</si>
  <si>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</si>
  <si>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</si>
  <si>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</si>
  <si>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</si>
  <si>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</si>
  <si>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</si>
  <si>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</si>
  <si>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</si>
  <si>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</si>
  <si>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</si>
  <si>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</si>
  <si>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</si>
  <si>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</si>
  <si>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</si>
  <si>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</si>
  <si>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</si>
  <si>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</si>
  <si>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</si>
  <si>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</si>
  <si>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</si>
  <si>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</si>
  <si>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</si>
  <si>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</si>
  <si>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</si>
  <si>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</si>
  <si>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</si>
  <si>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</si>
  <si>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</si>
  <si>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</si>
  <si>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</si>
  <si>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</si>
  <si>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</si>
  <si>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</si>
  <si>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</si>
  <si>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</si>
  <si>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</si>
  <si>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</si>
  <si>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</si>
  <si>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</si>
  <si>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</si>
  <si>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</si>
  <si>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</si>
  <si>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</si>
  <si>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</si>
  <si>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</si>
  <si>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</si>
  <si>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</si>
  <si>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</si>
  <si>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</si>
  <si>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</si>
  <si>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</si>
  <si>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</si>
  <si>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</si>
  <si>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</si>
  <si>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</si>
  <si>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</si>
  <si>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</si>
  <si>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</si>
  <si>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</si>
  <si>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</si>
  <si>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</si>
  <si>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</si>
  <si>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</si>
  <si>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</si>
  <si>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</si>
  <si>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</si>
  <si>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</si>
  <si>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</si>
  <si>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</si>
  <si>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</si>
  <si>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</si>
  <si>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</si>
  <si>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</si>
  <si>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</si>
  <si>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</si>
  <si>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</si>
  <si>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</si>
  <si>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</si>
  <si>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</si>
  <si>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</si>
  <si>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</si>
  <si>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</si>
  <si>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</si>
  <si>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</si>
  <si>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</si>
  <si>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</si>
  <si>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</si>
  <si>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</si>
  <si>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</si>
  <si>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</si>
  <si>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</si>
  <si>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</si>
  <si>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</si>
  <si>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</si>
  <si>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</si>
  <si>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</si>
  <si>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</si>
  <si>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</si>
  <si>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</si>
  <si>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</si>
  <si>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</si>
  <si>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</si>
  <si>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</si>
  <si>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</si>
  <si>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</si>
  <si>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</si>
  <si>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</si>
  <si>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</si>
  <si>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</si>
  <si>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</si>
  <si>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</si>
  <si>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</si>
  <si>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</si>
  <si>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</si>
  <si>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</si>
  <si>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</si>
  <si>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</si>
  <si>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</si>
  <si>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</si>
  <si>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</si>
  <si>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</si>
  <si>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</si>
  <si>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</si>
  <si>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</si>
  <si>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</si>
  <si>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</si>
  <si>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</si>
  <si>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</si>
  <si>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</si>
  <si>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</si>
  <si>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</si>
  <si>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</si>
  <si>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</si>
  <si>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</si>
  <si>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</si>
  <si>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</si>
  <si>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</si>
  <si>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</si>
  <si>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</si>
  <si>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</si>
  <si>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</si>
  <si>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</si>
  <si>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</si>
  <si>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</si>
  <si>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</si>
  <si>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</si>
  <si>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</si>
  <si>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</si>
  <si>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</si>
  <si>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</si>
  <si>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</si>
  <si>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</si>
  <si>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</si>
  <si>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</si>
  <si>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</si>
  <si>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</si>
  <si>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</si>
  <si>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</si>
  <si>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</si>
  <si>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</si>
  <si>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</si>
  <si>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</si>
  <si>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</si>
  <si>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</si>
  <si>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</si>
  <si>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</si>
  <si>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</si>
  <si>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</si>
  <si>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</si>
  <si>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</si>
  <si>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</si>
  <si>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</si>
  <si>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</si>
  <si>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</si>
  <si>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</si>
  <si>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</si>
  <si>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</si>
  <si>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</si>
  <si>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</si>
  <si>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</si>
  <si>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</si>
  <si>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</si>
  <si>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</si>
  <si>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</si>
  <si>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</si>
  <si>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</si>
  <si>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</si>
  <si>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</si>
  <si>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</si>
  <si>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</si>
  <si>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</si>
  <si>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</si>
  <si>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</si>
  <si>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</si>
  <si>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</si>
  <si>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</si>
  <si>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</si>
  <si>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</si>
  <si>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</si>
  <si>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</si>
  <si>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</si>
  <si>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</si>
  <si>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</si>
  <si>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</si>
  <si>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</si>
  <si>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</si>
  <si>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</si>
  <si>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</si>
  <si>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</si>
  <si>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</si>
  <si>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</si>
  <si>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</si>
  <si>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</si>
  <si>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</si>
  <si>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</si>
  <si>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</si>
  <si>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</si>
  <si>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</si>
  <si>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</si>
  <si>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</si>
  <si>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</si>
  <si>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</si>
  <si>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</si>
  <si>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</si>
  <si>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</si>
  <si>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</si>
  <si>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</si>
  <si>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</si>
  <si>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</si>
  <si>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</si>
  <si>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</si>
  <si>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</si>
  <si>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</si>
  <si>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</si>
  <si>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</si>
  <si>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</si>
  <si>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</si>
  <si>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</si>
  <si>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</si>
  <si>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</si>
  <si>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</si>
  <si>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</si>
  <si>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</si>
  <si>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</si>
  <si>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</si>
  <si>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</si>
  <si>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</si>
  <si>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</si>
  <si>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</si>
  <si>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</si>
  <si>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</si>
  <si>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</si>
  <si>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</si>
  <si>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</si>
  <si>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</si>
  <si>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</si>
  <si>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</si>
  <si>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</si>
  <si>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</si>
  <si>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</si>
  <si>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</si>
  <si>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</si>
  <si>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</si>
  <si>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</si>
  <si>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</si>
  <si>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</si>
  <si>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</si>
  <si>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</si>
  <si>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</si>
  <si>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</si>
  <si>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</si>
  <si>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</si>
  <si>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</si>
  <si>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</si>
  <si>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</si>
  <si>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</si>
  <si>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</si>
  <si>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</si>
  <si>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</si>
  <si>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</si>
  <si>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</si>
  <si>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</si>
  <si>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</si>
  <si>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</si>
  <si>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</si>
  <si>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</si>
  <si>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</si>
  <si>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</si>
  <si>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</si>
  <si>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</si>
  <si>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</si>
  <si>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</si>
  <si>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</si>
  <si>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</si>
  <si>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</si>
  <si>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</si>
  <si>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</si>
  <si>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</si>
  <si>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</si>
  <si>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</si>
  <si>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</si>
  <si>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</si>
  <si>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</si>
  <si>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</si>
  <si>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</si>
  <si>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</si>
  <si>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</si>
  <si>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</si>
  <si>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</si>
  <si>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</si>
  <si>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</si>
  <si>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</si>
  <si>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</si>
  <si>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</si>
  <si>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</si>
  <si>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</si>
  <si>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</si>
  <si>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</si>
  <si>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</si>
  <si>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</si>
  <si>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</si>
  <si>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</si>
  <si>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</si>
  <si>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</si>
  <si>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</si>
  <si>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</si>
  <si>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</si>
  <si>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</si>
  <si>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</si>
  <si>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</si>
  <si>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</si>
  <si>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</si>
  <si>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</si>
  <si>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</si>
  <si>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</si>
  <si>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</si>
  <si>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</si>
  <si>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</si>
  <si>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</si>
  <si>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</si>
  <si>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</si>
  <si>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</si>
  <si>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</si>
  <si>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</si>
  <si>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</si>
  <si>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</si>
  <si>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</si>
  <si>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</si>
  <si>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</si>
  <si>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</si>
  <si>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</si>
  <si>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</si>
  <si>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</si>
  <si>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</si>
  <si>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</si>
  <si>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</si>
  <si>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</si>
  <si>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</si>
  <si>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</si>
  <si>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</si>
  <si>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</si>
  <si>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</si>
  <si>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</si>
  <si>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</si>
  <si>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</si>
  <si>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</si>
  <si>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</si>
  <si>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</si>
  <si>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</si>
  <si>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</si>
  <si>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</si>
  <si>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</si>
  <si>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</si>
  <si>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</si>
  <si>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</si>
  <si>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</si>
  <si>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</si>
  <si>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</si>
  <si>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</si>
  <si>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</si>
  <si>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</si>
  <si>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</si>
  <si>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</si>
  <si>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</si>
  <si>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</si>
  <si>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</si>
  <si>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</si>
  <si>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</si>
  <si>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</si>
  <si>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</si>
  <si>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</si>
  <si>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</si>
  <si>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</si>
  <si>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</si>
  <si>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</si>
  <si>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</si>
  <si>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</si>
  <si>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</si>
  <si>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</si>
  <si>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</si>
  <si>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</si>
  <si>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</si>
  <si>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</si>
  <si>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</si>
  <si>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</si>
  <si>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</si>
  <si>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</si>
  <si>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</si>
  <si>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</si>
  <si>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</si>
  <si>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</si>
  <si>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</si>
  <si>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</si>
  <si>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</si>
  <si>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</si>
  <si>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</si>
  <si>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</si>
  <si>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</si>
  <si>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</si>
  <si>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</si>
  <si>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</si>
  <si>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</si>
  <si>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</si>
  <si>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</si>
  <si>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</si>
  <si>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</si>
  <si>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</si>
  <si>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</si>
  <si>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</si>
  <si>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</si>
  <si>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</si>
  <si>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</si>
  <si>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</si>
  <si>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</si>
  <si>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</si>
  <si>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</si>
  <si>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</si>
  <si>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</si>
  <si>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</si>
  <si>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</si>
  <si>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</si>
  <si>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</si>
  <si>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</si>
  <si>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</si>
  <si>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</si>
  <si>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</si>
  <si>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</si>
  <si>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</si>
  <si>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</si>
  <si>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</si>
  <si>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</si>
  <si>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</si>
  <si>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</si>
  <si>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</si>
  <si>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</si>
  <si>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</si>
  <si>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</si>
  <si>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</si>
  <si>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</si>
  <si>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</si>
  <si>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</si>
  <si>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</si>
  <si>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</si>
  <si>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</si>
  <si>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</si>
  <si>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</si>
  <si>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</si>
  <si>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</si>
  <si>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</si>
  <si>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</si>
  <si>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</si>
  <si>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</si>
  <si>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</si>
  <si>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</si>
  <si>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</si>
  <si>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</si>
  <si>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</si>
  <si>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</si>
  <si>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</si>
  <si>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</si>
  <si>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</si>
  <si>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</si>
  <si>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</si>
  <si>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</si>
  <si>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</si>
  <si>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</si>
  <si>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</si>
  <si>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</si>
  <si>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</si>
  <si>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</si>
  <si>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</si>
  <si>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</si>
  <si>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</si>
  <si>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</si>
  <si>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</si>
  <si>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</si>
  <si>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</si>
  <si>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</si>
  <si>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</si>
  <si>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</si>
  <si>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</si>
  <si>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</si>
  <si>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</si>
  <si>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</si>
  <si>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</si>
  <si>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</si>
  <si>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</si>
  <si>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</si>
  <si>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</si>
  <si>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</si>
  <si>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</si>
  <si>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</si>
  <si>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</si>
  <si>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</si>
  <si>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</si>
  <si>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</si>
  <si>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</si>
  <si>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</si>
  <si>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</si>
  <si>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</si>
  <si>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</si>
  <si>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</si>
  <si>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</si>
  <si>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</si>
  <si>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</si>
  <si>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</si>
  <si>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</si>
  <si>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</si>
  <si>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</si>
  <si>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</si>
  <si>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</si>
  <si>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</si>
  <si>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</si>
  <si>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</si>
  <si>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</si>
  <si>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</si>
  <si>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</si>
  <si>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</si>
  <si>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</si>
  <si>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</si>
  <si>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</si>
  <si>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</si>
  <si>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</si>
  <si>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</si>
  <si>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</si>
  <si>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</si>
  <si>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</si>
  <si>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</si>
  <si>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</si>
  <si>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</si>
  <si>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</si>
  <si>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</si>
  <si>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</si>
  <si>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</si>
  <si>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</si>
  <si>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</si>
  <si>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</si>
  <si>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</si>
  <si>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</si>
  <si>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</si>
  <si>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</si>
  <si>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</si>
  <si>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</si>
  <si>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</si>
  <si>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</si>
  <si>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</si>
  <si>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</si>
  <si>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</si>
  <si>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</si>
  <si>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</si>
  <si>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</si>
  <si>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</si>
  <si>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</si>
  <si>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</si>
  <si>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</si>
  <si>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</si>
  <si>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</si>
  <si>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</si>
  <si>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</si>
  <si>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</si>
  <si>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</si>
  <si>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</si>
  <si>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</si>
  <si>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</si>
  <si>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</si>
  <si>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</si>
  <si>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</si>
  <si>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</si>
  <si>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</si>
  <si>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</si>
  <si>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</si>
  <si>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</si>
  <si>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</si>
  <si>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</si>
  <si>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</si>
  <si>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</si>
  <si>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</si>
  <si>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</si>
  <si>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</si>
  <si>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</si>
  <si>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</si>
  <si>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</si>
  <si>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</si>
  <si>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</si>
  <si>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</si>
  <si>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</si>
  <si>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</si>
  <si>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</si>
  <si>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</si>
  <si>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</si>
  <si>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</si>
  <si>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</si>
  <si>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</si>
  <si>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</si>
  <si>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</si>
  <si>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</si>
  <si>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</si>
  <si>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</si>
  <si>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</si>
  <si>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</si>
  <si>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</si>
  <si>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</si>
  <si>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</si>
  <si>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</si>
  <si>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</si>
  <si>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</si>
  <si>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</si>
  <si>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</si>
  <si>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</si>
  <si>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</si>
  <si>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</si>
  <si>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</si>
  <si>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</si>
  <si>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</si>
  <si>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</si>
  <si>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</si>
  <si>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</si>
  <si>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</si>
  <si>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</si>
  <si>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</si>
  <si>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</si>
  <si>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</si>
  <si>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</si>
  <si>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</si>
  <si>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</si>
  <si>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</si>
  <si>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</si>
  <si>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</si>
  <si>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</si>
  <si>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</si>
  <si>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</si>
  <si>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</si>
  <si>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</si>
  <si>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</si>
  <si>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</si>
  <si>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</si>
  <si>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</si>
  <si>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</si>
  <si>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</si>
  <si>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</si>
  <si>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</si>
  <si>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</si>
  <si>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</si>
  <si>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</si>
  <si>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</si>
  <si>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</si>
  <si>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</si>
  <si>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</si>
  <si>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</si>
  <si>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</si>
  <si>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</si>
  <si>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</si>
  <si>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</si>
  <si>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</si>
  <si>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</si>
  <si>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</si>
  <si>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</si>
  <si>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</si>
  <si>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</si>
  <si>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</si>
  <si>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</si>
  <si>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</si>
  <si>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</si>
  <si>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</si>
  <si>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</si>
  <si>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</si>
  <si>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</si>
  <si>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</si>
  <si>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</si>
  <si>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</si>
  <si>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</si>
  <si>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</si>
  <si>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</si>
  <si>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</si>
  <si>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</si>
  <si>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</si>
  <si>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</si>
  <si>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</si>
  <si>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</si>
  <si>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</si>
  <si>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</si>
  <si>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</si>
  <si>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</si>
  <si>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</si>
  <si>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</si>
  <si>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</si>
  <si>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</si>
  <si>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</si>
  <si>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</si>
  <si>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</si>
  <si>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</si>
  <si>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</si>
  <si>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</si>
  <si>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</si>
  <si>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</si>
  <si>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</si>
  <si>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</si>
  <si>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</si>
  <si>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</si>
  <si>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</si>
  <si>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</si>
  <si>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</si>
  <si>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</si>
  <si>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</si>
  <si>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</si>
  <si>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</si>
  <si>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</si>
  <si>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</si>
  <si>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</si>
  <si>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</si>
  <si>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</si>
  <si>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</si>
  <si>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</si>
  <si>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</si>
  <si>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</si>
  <si>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</si>
  <si>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</si>
  <si>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</si>
  <si>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</si>
  <si>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</si>
  <si>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</si>
  <si>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</si>
  <si>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</si>
  <si>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</si>
  <si>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</si>
  <si>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</si>
  <si>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</si>
  <si>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</si>
  <si>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</si>
  <si>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</si>
  <si>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</si>
  <si>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</si>
  <si>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</si>
  <si>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</si>
  <si>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</si>
  <si>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</si>
  <si>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</si>
  <si>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</si>
  <si>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</si>
  <si>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</si>
  <si>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</si>
  <si>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</si>
  <si>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</si>
  <si>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</si>
  <si>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</si>
  <si>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</si>
  <si>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</si>
  <si>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</si>
  <si>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</si>
  <si>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</si>
  <si>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</si>
  <si>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</si>
  <si>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</si>
  <si>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</si>
  <si>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</si>
  <si>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</si>
  <si>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</si>
  <si>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</si>
  <si>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</si>
  <si>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</si>
  <si>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</si>
  <si>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</si>
  <si>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</si>
  <si>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</si>
  <si>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</si>
  <si>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</si>
  <si>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</si>
  <si>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</si>
  <si>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</si>
  <si>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</si>
  <si>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</si>
  <si>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</si>
  <si>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</si>
  <si>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</si>
  <si>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</si>
  <si>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</si>
  <si>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</si>
  <si>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</si>
  <si>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</si>
  <si>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</si>
  <si>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</si>
  <si>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</si>
  <si>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</si>
  <si>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</si>
  <si>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</si>
  <si>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</si>
  <si>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</si>
  <si>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</si>
  <si>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</si>
  <si>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</si>
  <si>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</si>
  <si>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</si>
  <si>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</si>
  <si>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</si>
  <si>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</si>
  <si>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</si>
  <si>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</si>
  <si>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</si>
  <si>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</si>
  <si>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</si>
  <si>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</si>
  <si>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</si>
  <si>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</si>
  <si>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</si>
  <si>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</si>
  <si>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</si>
  <si>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</si>
  <si>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</si>
  <si>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</si>
  <si>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</si>
  <si>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</si>
  <si>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</si>
  <si>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</si>
  <si>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</si>
  <si>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</si>
  <si>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</si>
  <si>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</si>
  <si>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</si>
  <si>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</si>
  <si>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</si>
  <si>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</si>
  <si>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</si>
  <si>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</si>
  <si>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</si>
  <si>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</si>
  <si>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</si>
  <si>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</si>
  <si>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</si>
  <si>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</si>
  <si>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</si>
  <si>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</si>
  <si>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</si>
  <si>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</si>
  <si>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</si>
  <si>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</si>
  <si>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</si>
  <si>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</si>
  <si>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</si>
  <si>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</si>
  <si>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</si>
  <si>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</si>
  <si>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</si>
  <si>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</si>
  <si>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</si>
  <si>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</si>
  <si>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</si>
  <si>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</si>
  <si>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</si>
  <si>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</si>
  <si>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</si>
  <si>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</si>
  <si>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</si>
  <si>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</si>
  <si>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</si>
  <si>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</si>
  <si>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</si>
  <si>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</si>
  <si>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</si>
  <si>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</si>
  <si>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</si>
  <si>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</si>
  <si>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</si>
  <si>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</si>
  <si>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</si>
  <si>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</si>
  <si>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</si>
  <si>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</si>
  <si>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</si>
  <si>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</si>
  <si>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</si>
  <si>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</si>
  <si>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</si>
  <si>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</si>
  <si>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</si>
  <si>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</si>
  <si>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</si>
  <si>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</si>
  <si>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</si>
  <si>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</si>
  <si>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</si>
  <si>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</si>
  <si>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</si>
  <si>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</si>
  <si>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</si>
  <si>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</si>
  <si>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</si>
  <si>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</si>
  <si>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</si>
  <si>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</si>
  <si>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</si>
  <si>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</si>
  <si>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</si>
  <si>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</si>
  <si>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</si>
  <si>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</si>
  <si>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</si>
  <si>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</si>
  <si>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</si>
  <si>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</si>
  <si>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</si>
  <si>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</si>
  <si>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</si>
  <si>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</si>
  <si>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</si>
  <si>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</si>
  <si>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</si>
  <si>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</si>
  <si>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</si>
  <si>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</si>
  <si>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</si>
  <si>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</si>
  <si>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</si>
  <si>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</si>
  <si>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</si>
  <si>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</si>
  <si>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</si>
  <si>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</si>
  <si>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</si>
  <si>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</si>
  <si>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</si>
  <si>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</si>
  <si>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</si>
  <si>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</si>
  <si>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</si>
  <si>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</si>
  <si>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</si>
  <si>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</si>
  <si>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</si>
  <si>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</si>
  <si>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</si>
  <si>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</si>
  <si>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</si>
  <si>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</si>
  <si>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</si>
  <si>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</si>
  <si>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</si>
  <si>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</si>
  <si>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</si>
  <si>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</si>
  <si>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</si>
  <si>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</si>
  <si>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</si>
  <si>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</si>
  <si>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</si>
  <si>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</si>
  <si>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</si>
  <si>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</si>
  <si>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</si>
  <si>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</si>
  <si>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</si>
  <si>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</si>
  <si>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</si>
  <si>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</si>
  <si>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</si>
  <si>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</si>
  <si>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</si>
  <si>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</si>
  <si>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</si>
  <si>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</si>
  <si>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</si>
  <si>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</si>
  <si>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</si>
  <si>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</si>
  <si>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</si>
  <si>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</si>
  <si>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</si>
  <si>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</si>
  <si>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</si>
  <si>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</si>
  <si>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</si>
  <si>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</si>
  <si>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</si>
  <si>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</si>
  <si>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</si>
  <si>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</si>
  <si>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</si>
  <si>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</si>
  <si>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</si>
  <si>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</si>
  <si>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</si>
  <si>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</si>
  <si>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</si>
  <si>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</si>
  <si>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</si>
  <si>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</si>
  <si>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</si>
  <si>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</si>
  <si>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</si>
  <si>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</si>
  <si>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</si>
  <si>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</si>
  <si>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</si>
  <si>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</si>
  <si>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</si>
  <si>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</si>
  <si>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</si>
  <si>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</si>
  <si>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</si>
  <si>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</si>
  <si>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</si>
  <si>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</si>
  <si>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</si>
  <si>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</si>
  <si>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</si>
  <si>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</si>
  <si>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</si>
  <si>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</si>
  <si>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</si>
  <si>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</si>
  <si>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</si>
  <si>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</si>
  <si>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</si>
  <si>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</si>
  <si>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</si>
  <si>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</si>
  <si>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</si>
  <si>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</si>
  <si>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</si>
  <si>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</si>
  <si>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</si>
  <si>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</si>
  <si>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</si>
  <si>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</si>
  <si>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</si>
  <si>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</si>
  <si>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</si>
  <si>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</si>
  <si>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</si>
  <si>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</si>
  <si>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</si>
  <si>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</si>
  <si>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</si>
  <si>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</si>
  <si>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</si>
  <si>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</si>
  <si>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</si>
  <si>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</si>
  <si>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</si>
  <si>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</si>
  <si>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</si>
  <si>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</si>
  <si>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</si>
  <si>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</si>
  <si>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</si>
  <si>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</si>
  <si>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</si>
  <si>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</si>
  <si>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</si>
  <si>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</si>
  <si>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</si>
  <si>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</si>
  <si>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</si>
  <si>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</si>
  <si>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</si>
  <si>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</si>
  <si>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</si>
  <si>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</si>
  <si>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</si>
  <si>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</si>
  <si>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</si>
  <si>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</si>
  <si>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</si>
  <si>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</si>
  <si>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</si>
  <si>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</si>
  <si>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</si>
  <si>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</si>
  <si>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</si>
  <si>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</si>
  <si>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</si>
  <si>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</si>
  <si>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</si>
  <si>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</si>
  <si>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</si>
  <si>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</si>
  <si>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</si>
  <si>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</si>
  <si>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</si>
  <si>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</si>
  <si>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</si>
  <si>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</si>
  <si>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</si>
  <si>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</si>
  <si>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</si>
  <si>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</si>
  <si>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</si>
  <si>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</si>
  <si>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</si>
  <si>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</si>
  <si>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</si>
  <si>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</si>
  <si>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</si>
  <si>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</si>
  <si>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</si>
  <si>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</si>
  <si>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</si>
  <si>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</si>
  <si>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</si>
  <si>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</si>
  <si>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</si>
  <si>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</si>
  <si>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</si>
  <si>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</si>
  <si>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</si>
  <si>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</si>
  <si>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</si>
  <si>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</si>
  <si>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</si>
  <si>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</si>
  <si>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</si>
  <si>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</si>
  <si>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</si>
  <si>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</si>
  <si>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</si>
  <si>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</si>
  <si>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</si>
  <si>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</si>
  <si>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</si>
  <si>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</si>
  <si>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</si>
  <si>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</si>
  <si>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</si>
  <si>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</si>
  <si>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</si>
  <si>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</si>
  <si>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</si>
  <si>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</si>
  <si>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</si>
  <si>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</si>
  <si>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</si>
  <si>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</si>
  <si>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</si>
  <si>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</si>
  <si>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</si>
  <si>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</si>
  <si>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</si>
  <si>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</si>
  <si>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</si>
  <si>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</si>
  <si>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</si>
  <si>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</si>
  <si>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</si>
  <si>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</si>
  <si>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</si>
  <si>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</si>
  <si>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</si>
  <si>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</si>
  <si>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</si>
  <si>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</si>
  <si>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</si>
  <si>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</si>
  <si>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</si>
  <si>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</si>
  <si>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</si>
  <si>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</si>
  <si>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</si>
  <si>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</si>
  <si>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</si>
  <si>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</si>
  <si>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</si>
  <si>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</si>
  <si>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</si>
  <si>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</si>
  <si>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</si>
  <si>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</si>
  <si>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</si>
  <si>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</si>
  <si>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</si>
  <si>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</si>
  <si>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</si>
  <si>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</si>
  <si>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</si>
  <si>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</si>
  <si>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</si>
  <si>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</si>
  <si>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</si>
  <si>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</si>
  <si>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</si>
  <si>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</si>
  <si>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</si>
  <si>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</si>
  <si>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</si>
  <si>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</si>
  <si>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</si>
  <si>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</si>
  <si>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</si>
  <si>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</si>
  <si>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</si>
  <si>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</si>
  <si>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</si>
  <si>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</si>
  <si>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</si>
  <si>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</si>
  <si>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</si>
  <si>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</si>
  <si>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</si>
  <si>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</si>
  <si>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</si>
  <si>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</si>
  <si>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</si>
  <si>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</si>
  <si>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</si>
  <si>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</si>
  <si>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</si>
  <si>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</si>
  <si>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</si>
  <si>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</si>
  <si>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</si>
  <si>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</si>
  <si>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</si>
  <si>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</si>
  <si>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</si>
  <si>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</si>
  <si>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</si>
  <si>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</si>
  <si>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</si>
  <si>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</si>
  <si>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</si>
  <si>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</si>
  <si>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</si>
  <si>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</si>
  <si>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</si>
  <si>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</si>
  <si>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</si>
  <si>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</si>
  <si>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</si>
  <si>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</si>
  <si>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</si>
  <si>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</si>
  <si>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</si>
  <si>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</si>
  <si>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</si>
  <si>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</si>
  <si>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</si>
  <si>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</si>
  <si>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</si>
  <si>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</si>
  <si>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</si>
  <si>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</si>
  <si>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</si>
  <si>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</si>
  <si>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</si>
  <si>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</si>
  <si>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</si>
  <si>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</si>
  <si>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</si>
  <si>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</si>
  <si>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</si>
  <si>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</si>
  <si>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</si>
  <si>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</si>
  <si>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</si>
  <si>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</si>
  <si>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</si>
  <si>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</si>
  <si>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</si>
  <si>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</si>
  <si>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</si>
  <si>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</si>
  <si>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</si>
  <si>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</si>
  <si>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</si>
  <si>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</si>
  <si>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</si>
  <si>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</si>
  <si>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</si>
  <si>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</si>
  <si>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</si>
  <si>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</si>
  <si>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</si>
  <si>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</si>
  <si>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</si>
  <si>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</si>
  <si>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</si>
  <si>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</si>
  <si>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</si>
  <si>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</si>
  <si>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</si>
  <si>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</si>
  <si>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</si>
  <si>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</si>
  <si>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</si>
  <si>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</si>
  <si>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</si>
  <si>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</si>
  <si>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</si>
  <si>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</si>
  <si>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</si>
  <si>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</si>
  <si>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</si>
  <si>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</si>
  <si>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</si>
  <si>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</si>
  <si>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</si>
  <si>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</si>
  <si>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</si>
  <si>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</si>
  <si>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</si>
  <si>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</si>
  <si>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</si>
  <si>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</si>
  <si>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</si>
  <si>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</si>
  <si>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</si>
  <si>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</si>
  <si>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</si>
  <si>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</si>
  <si>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</si>
  <si>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</si>
  <si>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</si>
  <si>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</si>
  <si>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</si>
  <si>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</si>
  <si>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</si>
  <si>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</si>
  <si>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</si>
  <si>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</si>
  <si>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</si>
  <si>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</si>
  <si>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</si>
  <si>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</si>
  <si>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</si>
  <si>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</si>
  <si>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</si>
  <si>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</si>
  <si>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</si>
  <si>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</si>
  <si>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</si>
  <si>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</si>
  <si>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</si>
  <si>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</si>
  <si>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</si>
  <si>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</si>
  <si>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</si>
  <si>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</si>
  <si>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</si>
  <si>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</si>
  <si>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</si>
  <si>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</si>
  <si>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</si>
  <si>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</si>
  <si>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</si>
  <si>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</si>
  <si>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</si>
  <si>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</si>
  <si>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</si>
  <si>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</si>
  <si>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</si>
  <si>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</si>
  <si>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</si>
  <si>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</si>
  <si>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</si>
  <si>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</si>
  <si>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</si>
  <si>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</si>
  <si>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</si>
  <si>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</si>
  <si>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</si>
  <si>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</si>
  <si>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</si>
  <si>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</si>
  <si>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</si>
  <si>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</si>
  <si>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</si>
  <si>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</si>
  <si>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</si>
  <si>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</si>
  <si>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</si>
  <si>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</si>
  <si>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</si>
  <si>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</si>
  <si>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</si>
  <si>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</si>
  <si>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</si>
  <si>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</si>
  <si>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</si>
  <si>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</si>
  <si>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</si>
  <si>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</si>
  <si>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</si>
  <si>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</si>
  <si>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</si>
  <si>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</si>
  <si>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</si>
  <si>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</si>
  <si>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</si>
  <si>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</si>
  <si>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</si>
  <si>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</si>
  <si>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</si>
  <si>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</si>
  <si>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</si>
  <si>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</si>
  <si>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</si>
  <si>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</si>
  <si>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</si>
  <si>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</si>
  <si>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</si>
  <si>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</si>
  <si>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</si>
  <si>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</si>
  <si>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</si>
  <si>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</si>
  <si>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</si>
  <si>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</si>
  <si>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</si>
  <si>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</si>
  <si>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</si>
  <si>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</si>
  <si>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</si>
  <si>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</si>
  <si>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</si>
  <si>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</si>
  <si>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</si>
  <si>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</si>
  <si>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</si>
  <si>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</si>
  <si>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</si>
  <si>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</si>
  <si>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</si>
  <si>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</si>
  <si>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</si>
  <si>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</si>
  <si>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</si>
  <si>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</si>
  <si>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</si>
  <si>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</si>
  <si>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</si>
  <si>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</si>
  <si>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</si>
  <si>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</si>
  <si>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</si>
  <si>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</si>
  <si>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</si>
  <si>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</si>
  <si>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</si>
  <si>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</si>
  <si>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</si>
  <si>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</si>
  <si>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</si>
  <si>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</si>
  <si>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</si>
  <si>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</si>
  <si>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</si>
  <si>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</si>
  <si>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</si>
  <si>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</si>
  <si>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</si>
  <si>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</si>
  <si>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</si>
  <si>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</si>
  <si>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</si>
  <si>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</si>
  <si>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</si>
  <si>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</si>
  <si>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</si>
  <si>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</si>
  <si>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</si>
  <si>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</si>
  <si>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</si>
  <si>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</si>
  <si>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</si>
  <si>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</si>
  <si>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</si>
  <si>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</si>
  <si>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</si>
  <si>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</si>
  <si>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</si>
  <si>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</si>
  <si>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</si>
  <si>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</si>
  <si>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</si>
  <si>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</si>
  <si>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</si>
  <si>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</si>
  <si>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</si>
  <si>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</si>
  <si>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</si>
  <si>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</si>
  <si>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</si>
  <si>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</si>
  <si>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</si>
  <si>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</si>
  <si>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</si>
  <si>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</si>
  <si>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</si>
  <si>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</si>
  <si>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</si>
  <si>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</si>
  <si>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</si>
  <si>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</si>
  <si>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</si>
  <si>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</si>
  <si>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</si>
  <si>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</si>
  <si>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</si>
  <si>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</si>
  <si>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</si>
  <si>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</si>
  <si>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</si>
  <si>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</si>
  <si>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</si>
  <si>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</si>
  <si>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</si>
  <si>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</si>
  <si>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</si>
  <si>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</si>
  <si>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</si>
  <si>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</si>
  <si>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</si>
  <si>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</si>
  <si>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</si>
  <si>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</si>
  <si>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</si>
  <si>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</si>
  <si>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</si>
  <si>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</si>
  <si>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</si>
  <si>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</si>
  <si>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</si>
  <si>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</si>
  <si>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</si>
  <si>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</si>
  <si>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</si>
  <si>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</si>
  <si>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</si>
  <si>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</si>
  <si>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</si>
  <si>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</si>
  <si>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</si>
  <si>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</si>
  <si>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</si>
  <si>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</si>
  <si>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</si>
  <si>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</si>
  <si>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</si>
  <si>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</si>
  <si>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</si>
  <si>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</si>
  <si>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</si>
  <si>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</si>
  <si>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</si>
  <si>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</si>
  <si>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</si>
  <si>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</si>
  <si>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</si>
  <si>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</si>
  <si>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</si>
  <si>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</si>
  <si>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</si>
  <si>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</si>
  <si>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</si>
  <si>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</si>
  <si>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</si>
  <si>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</si>
  <si>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</si>
  <si>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</si>
  <si>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</si>
  <si>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</si>
  <si>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</si>
  <si>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</si>
  <si>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</si>
  <si>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</si>
  <si>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</si>
  <si>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</si>
  <si>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</si>
  <si>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</si>
  <si>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</si>
  <si>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</si>
  <si>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</si>
  <si>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</si>
  <si>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</si>
  <si>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</si>
  <si>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</si>
  <si>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</si>
  <si>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</si>
  <si>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</si>
  <si>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</si>
  <si>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</si>
  <si>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</si>
  <si>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</si>
  <si>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</si>
  <si>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</si>
  <si>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</si>
  <si>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</si>
  <si>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</si>
  <si>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</si>
  <si>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</si>
  <si>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</si>
  <si>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</si>
  <si>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</si>
  <si>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</si>
  <si>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</si>
  <si>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</si>
  <si>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</si>
  <si>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</si>
  <si>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</si>
  <si>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</si>
  <si>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</si>
  <si>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</si>
  <si>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</si>
  <si>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</si>
  <si>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</si>
  <si>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</si>
  <si>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</si>
  <si>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</si>
  <si>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</si>
  <si>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</si>
  <si>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</si>
  <si>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</si>
  <si>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</si>
  <si>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</si>
  <si>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</si>
  <si>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</si>
  <si>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</si>
  <si>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</si>
  <si>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</si>
  <si>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</si>
  <si>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</si>
  <si>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</si>
  <si>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</si>
  <si>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</si>
  <si>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</si>
  <si>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</si>
  <si>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</si>
  <si>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</si>
  <si>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</si>
  <si>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</si>
  <si>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</si>
  <si>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</si>
  <si>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</si>
  <si>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</si>
  <si>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</si>
  <si>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</si>
  <si>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</si>
  <si>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</si>
  <si>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</si>
  <si>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</si>
  <si>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</si>
  <si>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</si>
  <si>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</si>
  <si>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</si>
  <si>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</si>
  <si>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</si>
  <si>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</si>
  <si>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</si>
  <si>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</si>
  <si>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</si>
  <si>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</si>
  <si>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</si>
  <si>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</si>
  <si>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</si>
  <si>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</si>
  <si>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</si>
  <si>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</si>
  <si>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</si>
  <si>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</si>
  <si>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</si>
  <si>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</si>
  <si>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</si>
  <si>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</si>
  <si>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</si>
  <si>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</si>
  <si>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</si>
  <si>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</si>
  <si>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</si>
  <si>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</si>
  <si>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</si>
  <si>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</si>
  <si>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</si>
  <si>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</si>
  <si>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</si>
  <si>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</si>
  <si>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</si>
  <si>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</si>
  <si>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</si>
  <si>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</si>
  <si>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</si>
  <si>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</si>
  <si>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</si>
  <si>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</si>
  <si>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</si>
  <si>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</si>
  <si>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</si>
  <si>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</si>
  <si>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</si>
  <si>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</si>
  <si>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</si>
  <si>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</si>
  <si>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</si>
  <si>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</si>
  <si>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</si>
  <si>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</si>
  <si>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</si>
  <si>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</si>
  <si>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</si>
  <si>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</si>
  <si>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</si>
  <si>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</si>
  <si>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</si>
  <si>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</si>
  <si>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</si>
  <si>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</si>
  <si>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</si>
  <si>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</si>
  <si>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</si>
  <si>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</si>
  <si>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</si>
  <si>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</si>
  <si>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</si>
  <si>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</si>
  <si>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</si>
  <si>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</si>
  <si>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</si>
  <si>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</si>
  <si>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</si>
  <si>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</si>
  <si>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</si>
  <si>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</si>
  <si>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</si>
  <si>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</si>
  <si>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</si>
  <si>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</si>
  <si>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</si>
  <si>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</si>
  <si>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</si>
  <si>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</si>
  <si>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</si>
  <si>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</si>
  <si>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</si>
  <si>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</si>
  <si>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</si>
  <si>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</si>
  <si>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</si>
  <si>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</si>
  <si>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</si>
  <si>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</si>
  <si>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</si>
  <si>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</si>
  <si>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</si>
  <si>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</si>
  <si>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</si>
  <si>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</si>
  <si>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</si>
  <si>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</si>
  <si>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</si>
  <si>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</si>
  <si>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</si>
  <si>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</si>
  <si>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</si>
  <si>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</si>
  <si>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</si>
  <si>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</si>
  <si>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</si>
  <si>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</si>
  <si>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</si>
  <si>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</si>
  <si>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</si>
  <si>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</si>
  <si>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</si>
  <si>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</si>
  <si>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</si>
  <si>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</si>
  <si>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</si>
  <si>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</si>
  <si>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</si>
  <si>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</si>
  <si>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</si>
  <si>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</si>
  <si>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</si>
  <si>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</si>
  <si>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</si>
  <si>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</si>
  <si>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</si>
  <si>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</si>
  <si>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</si>
  <si>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</si>
  <si>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</si>
  <si>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</si>
  <si>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</si>
  <si>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</si>
  <si>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</si>
  <si>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</si>
  <si>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</si>
  <si>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</si>
  <si>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</si>
  <si>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</si>
  <si>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</si>
  <si>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</si>
  <si>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</si>
  <si>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</si>
  <si>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</si>
  <si>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</si>
  <si>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</si>
  <si>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</si>
  <si>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</si>
  <si>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</si>
  <si>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</si>
  <si>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</si>
  <si>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</si>
  <si>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</si>
  <si>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</si>
  <si>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</si>
  <si>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</si>
  <si>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</si>
  <si>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</si>
  <si>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</si>
  <si>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</si>
  <si>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</si>
  <si>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</si>
  <si>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</si>
  <si>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</si>
  <si>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</si>
  <si>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</si>
  <si>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</si>
  <si>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</si>
  <si>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</si>
  <si>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</si>
  <si>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</si>
  <si>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</si>
  <si>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</si>
  <si>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</si>
  <si>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</si>
  <si>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</si>
  <si>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</si>
  <si>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</si>
  <si>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</si>
  <si>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</si>
  <si>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</si>
  <si>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</si>
  <si>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</si>
  <si>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</si>
  <si>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</si>
  <si>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</si>
  <si>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</si>
  <si>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</si>
  <si>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</si>
  <si>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</si>
  <si>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</si>
  <si>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</si>
  <si>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</si>
  <si>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</si>
  <si>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</si>
  <si>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</si>
  <si>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</si>
  <si>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</si>
  <si>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</si>
  <si>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</si>
  <si>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</si>
  <si>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</si>
  <si>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</si>
  <si>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</si>
  <si>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</si>
  <si>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</si>
  <si>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</si>
  <si>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</si>
  <si>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</si>
  <si>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</si>
  <si>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</si>
  <si>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</si>
  <si>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</si>
  <si>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</si>
  <si>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</si>
  <si>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</si>
  <si>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</si>
  <si>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</si>
  <si>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</si>
  <si>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</si>
  <si>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</si>
  <si>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</si>
  <si>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</si>
  <si>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</si>
  <si>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</si>
  <si>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</si>
  <si>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</si>
  <si>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</si>
  <si>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</si>
  <si>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</si>
  <si>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</si>
  <si>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</si>
  <si>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</si>
  <si>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</si>
  <si>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</si>
  <si>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</si>
  <si>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</si>
  <si>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</si>
  <si>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</si>
  <si>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</si>
  <si>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</si>
  <si>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</si>
  <si>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</si>
  <si>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</si>
  <si>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</si>
  <si>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</si>
  <si>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</si>
  <si>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</si>
  <si>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</si>
  <si>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</si>
  <si>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</si>
  <si>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</si>
  <si>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</si>
  <si>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</si>
  <si>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</si>
  <si>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</si>
  <si>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</si>
  <si>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</si>
  <si>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</si>
  <si>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</si>
  <si>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</si>
  <si>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</si>
  <si>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</si>
  <si>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</si>
  <si>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</si>
  <si>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</si>
  <si>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</si>
  <si>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</si>
  <si>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</si>
  <si>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</si>
  <si>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</si>
  <si>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</si>
  <si>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</si>
  <si>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</si>
  <si>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</si>
  <si>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</si>
  <si>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</si>
  <si>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</si>
  <si>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</si>
  <si>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</si>
  <si>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</si>
  <si>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</si>
  <si>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</si>
  <si>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</si>
  <si>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</si>
  <si>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</si>
  <si>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</si>
  <si>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</si>
  <si>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</si>
  <si>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</si>
  <si>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</si>
  <si>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</si>
  <si>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</si>
  <si>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</si>
  <si>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</si>
  <si>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</si>
  <si>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</si>
  <si>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</si>
  <si>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</si>
  <si>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</si>
  <si>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</si>
  <si>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</si>
  <si>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</si>
  <si>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</si>
  <si>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</si>
  <si>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</si>
  <si>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</si>
  <si>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</si>
  <si>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</si>
  <si>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</si>
  <si>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</si>
  <si>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</si>
  <si>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</si>
  <si>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</si>
  <si>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</si>
  <si>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</si>
  <si>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</si>
  <si>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</si>
  <si>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</si>
  <si>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</si>
  <si>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</si>
  <si>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</si>
  <si>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</si>
  <si>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</si>
  <si>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</si>
  <si>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</si>
  <si>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</si>
  <si>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</si>
  <si>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</si>
  <si>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</si>
  <si>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</si>
  <si>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</si>
  <si>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</si>
  <si>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</si>
  <si>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</si>
  <si>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</si>
  <si>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</si>
  <si>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</si>
  <si>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</si>
  <si>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</si>
  <si>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</si>
  <si>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</si>
  <si>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</si>
  <si>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</si>
  <si>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</si>
  <si>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</si>
  <si>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</si>
  <si>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</si>
  <si>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</si>
  <si>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</si>
  <si>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</si>
  <si>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</si>
  <si>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</si>
  <si>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</si>
  <si>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</si>
  <si>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</si>
  <si>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</si>
  <si>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</si>
  <si>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</si>
  <si>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</si>
  <si>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</si>
  <si>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</si>
  <si>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</si>
  <si>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</si>
  <si>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</si>
  <si>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</si>
  <si>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</si>
  <si>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</si>
  <si>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</si>
  <si>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</si>
  <si>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</si>
  <si>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</si>
  <si>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</si>
  <si>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</si>
  <si>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</si>
  <si>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</si>
  <si>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</si>
  <si>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</si>
  <si>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</si>
  <si>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</si>
  <si>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</si>
  <si>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</si>
  <si>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</si>
  <si>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</si>
  <si>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</si>
  <si>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</si>
  <si>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</si>
  <si>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</si>
  <si>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</si>
  <si>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</si>
  <si>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</si>
  <si>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</si>
  <si>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</si>
  <si>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</si>
  <si>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</si>
  <si>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</si>
  <si>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</si>
  <si>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</si>
  <si>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</si>
  <si>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</si>
  <si>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</si>
  <si>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</si>
  <si>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</si>
  <si>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</si>
  <si>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</si>
  <si>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</si>
  <si>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</si>
  <si>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</si>
  <si>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</si>
  <si>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</si>
  <si>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</si>
  <si>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</si>
  <si>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</si>
  <si>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</si>
  <si>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</si>
  <si>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</si>
  <si>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</si>
  <si>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</si>
  <si>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</si>
  <si>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</si>
  <si>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</si>
  <si>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</si>
  <si>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</si>
  <si>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</si>
  <si>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</si>
  <si>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</si>
  <si>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</si>
  <si>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</si>
  <si>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</si>
  <si>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</si>
  <si>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</si>
  <si>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</si>
  <si>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</si>
  <si>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</si>
  <si>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</si>
  <si>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</si>
  <si>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</si>
  <si>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</si>
  <si>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</si>
  <si>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</si>
  <si>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</si>
  <si>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</si>
  <si>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</si>
  <si>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</si>
  <si>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</si>
  <si>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</si>
  <si>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</si>
  <si>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</si>
  <si>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</si>
  <si>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</si>
  <si>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</si>
  <si>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</si>
  <si>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</si>
  <si>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</si>
  <si>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</si>
  <si>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</si>
  <si>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</si>
  <si>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</si>
  <si>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</si>
  <si>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</si>
  <si>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</si>
  <si>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</si>
  <si>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</si>
  <si>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</si>
  <si>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</si>
  <si>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</si>
  <si>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</si>
  <si>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</si>
  <si>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</si>
  <si>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</si>
  <si>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</si>
  <si>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</si>
  <si>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</si>
  <si>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</si>
  <si>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</si>
  <si>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</si>
  <si>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</si>
  <si>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</si>
  <si>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</si>
  <si>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</si>
  <si>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</si>
  <si>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</si>
  <si>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</si>
  <si>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</si>
  <si>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</si>
  <si>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</si>
  <si>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</si>
  <si>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</si>
  <si>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</si>
  <si>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</si>
  <si>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</si>
  <si>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</si>
  <si>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</si>
  <si>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</si>
  <si>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</si>
  <si>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</si>
  <si>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</si>
  <si>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</si>
  <si>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</si>
  <si>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</si>
  <si>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</si>
  <si>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</si>
  <si>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</si>
  <si>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</si>
  <si>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</si>
  <si>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</si>
  <si>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</si>
  <si>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</si>
  <si>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</si>
  <si>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</si>
  <si>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</si>
  <si>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</si>
  <si>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</si>
  <si>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</si>
  <si>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</si>
  <si>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</si>
  <si>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</si>
  <si>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</si>
  <si>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</si>
  <si>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</si>
  <si>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</si>
  <si>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</si>
  <si>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</si>
  <si>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</si>
  <si>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</si>
  <si>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</si>
  <si>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</si>
  <si>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</si>
  <si>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</si>
  <si>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</si>
  <si>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</si>
  <si>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</si>
  <si>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</si>
  <si>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</si>
  <si>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</si>
  <si>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</si>
  <si>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</si>
  <si>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</si>
  <si>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</si>
  <si>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</si>
  <si>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</si>
  <si>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</si>
  <si>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</si>
  <si>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</si>
  <si>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</si>
  <si>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</si>
  <si>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</si>
  <si>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</si>
  <si>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</si>
  <si>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</si>
  <si>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</si>
  <si>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</si>
  <si>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</si>
  <si>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</si>
  <si>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</si>
  <si>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</si>
  <si>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</si>
  <si>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</si>
  <si>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</si>
  <si>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</si>
  <si>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</si>
  <si>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</si>
  <si>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</si>
  <si>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</si>
  <si>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</si>
  <si>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</si>
  <si>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</si>
  <si>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</si>
  <si>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</si>
  <si>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</si>
  <si>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</si>
  <si>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</si>
  <si>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</si>
  <si>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</si>
  <si>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</si>
  <si>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</si>
  <si>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</si>
  <si>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</si>
  <si>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</si>
  <si>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</si>
  <si>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</si>
  <si>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</si>
  <si>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</si>
  <si>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</si>
  <si>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</si>
  <si>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</si>
  <si>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</si>
  <si>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</si>
  <si>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</si>
  <si>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</si>
  <si>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</si>
  <si>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</si>
  <si>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</si>
  <si>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</si>
  <si>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</si>
  <si>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</si>
  <si>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</si>
  <si>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</si>
  <si>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</si>
  <si>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</si>
  <si>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</si>
  <si>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</si>
  <si>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</si>
  <si>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</si>
  <si>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</si>
  <si>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</si>
  <si>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</si>
  <si>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</si>
  <si>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</si>
  <si>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</si>
  <si>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</si>
  <si>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</si>
  <si>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</si>
  <si>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</si>
  <si>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</si>
  <si>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</si>
  <si>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</si>
  <si>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</si>
  <si>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</si>
  <si>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</si>
  <si>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</si>
  <si>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</si>
  <si>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</si>
  <si>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</si>
  <si>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</si>
  <si>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</si>
  <si>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</si>
  <si>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</si>
  <si>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</si>
  <si>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</si>
  <si>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</si>
  <si>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</si>
  <si>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</si>
  <si>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</si>
  <si>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</si>
  <si>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</si>
  <si>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</si>
  <si>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</si>
  <si>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</si>
  <si>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</si>
  <si>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</si>
  <si>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</si>
  <si>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</si>
  <si>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</si>
  <si>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</si>
  <si>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</si>
  <si>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</si>
  <si>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</si>
  <si>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</si>
  <si>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</si>
  <si>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</si>
  <si>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</si>
  <si>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</si>
  <si>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</si>
  <si>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</si>
  <si>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</si>
  <si>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</si>
  <si>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</si>
  <si>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</si>
  <si>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</si>
  <si>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</si>
  <si>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</si>
  <si>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</si>
  <si>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</si>
  <si>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</si>
  <si>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</si>
  <si>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</si>
  <si>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</si>
  <si>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</si>
  <si>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</si>
  <si>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</si>
  <si>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</si>
  <si>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</si>
  <si>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</si>
  <si>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</si>
  <si>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</si>
  <si>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</si>
  <si>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</si>
  <si>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</si>
  <si>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</si>
  <si>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</si>
  <si>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</si>
  <si>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</si>
  <si>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</si>
  <si>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</si>
  <si>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</si>
  <si>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</si>
  <si>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</si>
  <si>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</si>
  <si>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</si>
  <si>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</si>
  <si>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</si>
  <si>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</si>
  <si>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</si>
  <si>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</si>
  <si>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</si>
  <si>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</si>
  <si>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</si>
  <si>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</si>
  <si>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</si>
  <si>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</si>
  <si>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</si>
  <si>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</si>
  <si>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</si>
  <si>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</si>
  <si>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</si>
  <si>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</si>
  <si>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</si>
  <si>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</si>
  <si>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</si>
  <si>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</si>
  <si>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</si>
  <si>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</si>
  <si>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</si>
  <si>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</si>
  <si>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</si>
  <si>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</si>
  <si>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</si>
  <si>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</si>
  <si>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</si>
  <si>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</si>
  <si>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</si>
  <si>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</si>
  <si>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</si>
  <si>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</si>
  <si>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</si>
  <si>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</si>
  <si>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</si>
  <si>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</si>
  <si>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</si>
  <si>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</si>
  <si>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</si>
  <si>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</si>
  <si>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</si>
  <si>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</si>
  <si>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</si>
  <si>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</si>
  <si>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</si>
  <si>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</si>
  <si>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</si>
  <si>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</si>
  <si>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</si>
  <si>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</si>
  <si>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</si>
  <si>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</si>
  <si>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</si>
  <si>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</si>
  <si>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</si>
  <si>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</si>
  <si>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</si>
  <si>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</si>
  <si>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</si>
  <si>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</si>
  <si>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</si>
  <si>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</si>
  <si>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</si>
  <si>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</si>
  <si>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</si>
  <si>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</si>
  <si>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</si>
  <si>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</si>
  <si>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</si>
  <si>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</si>
  <si>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</si>
  <si>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</si>
  <si>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</si>
  <si>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</si>
  <si>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</si>
  <si>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</si>
  <si>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</si>
  <si>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</si>
  <si>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</si>
  <si>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</si>
  <si>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</si>
  <si>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</si>
  <si>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</si>
  <si>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</si>
  <si>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</si>
  <si>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</si>
  <si>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</si>
  <si>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</si>
  <si>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</si>
  <si>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</si>
  <si>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</si>
  <si>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</si>
  <si>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</si>
  <si>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</si>
  <si>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</si>
  <si>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</si>
  <si>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</si>
  <si>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</si>
  <si>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</si>
  <si>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</si>
  <si>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</si>
  <si>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</si>
  <si>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</si>
  <si>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</si>
  <si>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</si>
  <si>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</si>
  <si>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</si>
  <si>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</si>
  <si>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</si>
  <si>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</si>
  <si>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</si>
  <si>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</si>
  <si>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</si>
  <si>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</si>
  <si>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</si>
  <si>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</si>
  <si>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</si>
  <si>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</si>
  <si>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</si>
  <si>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</si>
  <si>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</si>
  <si>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</si>
  <si>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</si>
  <si>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</si>
  <si>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</si>
  <si>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</si>
  <si>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</si>
  <si>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</si>
  <si>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</si>
  <si>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</si>
  <si>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</si>
  <si>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</si>
  <si>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</si>
  <si>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</si>
  <si>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</si>
  <si>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</si>
  <si>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</si>
  <si>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</si>
  <si>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</si>
  <si>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</si>
  <si>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</si>
  <si>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</si>
  <si>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</si>
  <si>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</si>
  <si>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</si>
  <si>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</si>
  <si>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</si>
  <si>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</si>
  <si>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</si>
  <si>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</si>
  <si>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</si>
  <si>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</si>
  <si>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</si>
  <si>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</si>
  <si>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</si>
  <si>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</si>
  <si>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</si>
  <si>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</si>
  <si>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</si>
  <si>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</si>
  <si>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</si>
  <si>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</si>
  <si>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</si>
  <si>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</si>
  <si>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</si>
  <si>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</si>
  <si>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</si>
  <si>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</si>
  <si>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</si>
  <si>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</si>
  <si>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</si>
  <si>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</si>
  <si>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</si>
  <si>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</si>
  <si>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</si>
  <si>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</si>
  <si>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</si>
  <si>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</si>
  <si>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</si>
  <si>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</si>
  <si>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</si>
  <si>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</si>
  <si>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</si>
  <si>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</si>
  <si>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</si>
  <si>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</si>
  <si>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</si>
  <si>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</si>
  <si>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</si>
  <si>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</si>
  <si>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</si>
  <si>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</si>
  <si>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</si>
  <si>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</si>
  <si>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</si>
  <si>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</si>
  <si>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</si>
  <si>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</si>
  <si>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</si>
  <si>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</si>
  <si>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</si>
  <si>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</si>
  <si>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</si>
  <si>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</si>
  <si>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</si>
  <si>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</si>
  <si>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</si>
  <si>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</si>
  <si>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</si>
  <si>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</si>
  <si>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</si>
  <si>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</si>
  <si>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</si>
  <si>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</si>
  <si>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</si>
  <si>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</si>
  <si>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</si>
  <si>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</si>
  <si>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</si>
  <si>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</si>
  <si>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</si>
  <si>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</si>
  <si>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</si>
  <si>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</si>
  <si>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</si>
  <si>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</si>
  <si>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</si>
  <si>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</si>
  <si>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</si>
  <si>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</si>
  <si>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</si>
  <si>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</si>
  <si>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</si>
  <si>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</si>
  <si>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</si>
  <si>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</si>
  <si>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</si>
  <si>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</si>
  <si>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</si>
  <si>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</si>
  <si>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</si>
  <si>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</si>
  <si>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</si>
  <si>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</si>
  <si>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</si>
  <si>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</si>
  <si>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</si>
  <si>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</si>
  <si>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</si>
  <si>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</si>
  <si>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</si>
  <si>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</si>
  <si>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</si>
  <si>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</si>
  <si>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</si>
  <si>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</si>
  <si>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</si>
  <si>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</si>
  <si>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</si>
  <si>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</si>
  <si>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</si>
  <si>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</si>
  <si>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</si>
  <si>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</si>
  <si>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</si>
  <si>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</si>
  <si>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</si>
  <si>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</si>
  <si>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</si>
  <si>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</si>
  <si>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</si>
  <si>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</si>
  <si>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</si>
  <si>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</si>
  <si>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</si>
  <si>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</si>
  <si>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</si>
  <si>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</si>
  <si>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</si>
  <si>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</si>
  <si>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</si>
  <si>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</si>
  <si>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</si>
  <si>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</si>
  <si>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</si>
  <si>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</si>
  <si>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</si>
  <si>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</si>
  <si>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</si>
  <si>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</si>
  <si>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</si>
  <si>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</si>
  <si>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</si>
  <si>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</si>
  <si>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</si>
  <si>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</si>
  <si>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</si>
  <si>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</si>
  <si>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</si>
  <si>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</si>
  <si>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</si>
  <si>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</si>
  <si>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</si>
  <si>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</si>
  <si>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</si>
  <si>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</si>
  <si>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</si>
  <si>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</si>
  <si>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</si>
  <si>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</si>
  <si>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</si>
  <si>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</si>
  <si>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</si>
  <si>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</si>
  <si>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</si>
  <si>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</si>
  <si>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</si>
  <si>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</si>
  <si>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</si>
  <si>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</si>
  <si>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</si>
  <si>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</si>
  <si>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</si>
  <si>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</si>
  <si>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</si>
  <si>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</si>
  <si>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</si>
  <si>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</si>
  <si>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</si>
  <si>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</si>
  <si>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</si>
  <si>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</si>
  <si>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</si>
  <si>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</si>
  <si>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</si>
  <si>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</si>
  <si>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</si>
  <si>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</si>
  <si>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</si>
  <si>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</si>
  <si>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</si>
  <si>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</si>
  <si>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</si>
  <si>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</si>
  <si>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</si>
  <si>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</si>
  <si>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</si>
  <si>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</si>
  <si>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</si>
  <si>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</si>
  <si>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</si>
  <si>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</si>
  <si>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</si>
  <si>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</si>
  <si>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</si>
  <si>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</si>
  <si>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</si>
  <si>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</si>
  <si>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</si>
  <si>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</si>
  <si>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</si>
  <si>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</si>
  <si>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</si>
  <si>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</si>
  <si>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</si>
  <si>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</si>
  <si>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</si>
  <si>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</si>
  <si>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</si>
  <si>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</si>
  <si>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</si>
  <si>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</si>
  <si>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</si>
  <si>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</si>
  <si>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</si>
  <si>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</si>
  <si>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</si>
  <si>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</si>
  <si>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</si>
  <si>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</si>
  <si>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</si>
  <si>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</si>
  <si>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</si>
  <si>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</si>
  <si>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</si>
  <si>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</si>
  <si>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</si>
  <si>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</si>
  <si>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</si>
  <si>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</si>
  <si>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</si>
  <si>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</si>
  <si>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</si>
  <si>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</si>
  <si>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</si>
  <si>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</si>
  <si>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</si>
  <si>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</si>
  <si>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</si>
  <si>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</si>
  <si>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</si>
  <si>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</si>
  <si>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</si>
  <si>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</si>
  <si>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</si>
  <si>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</si>
  <si>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</si>
  <si>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</si>
  <si>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</si>
  <si>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</si>
  <si>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</si>
  <si>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</si>
  <si>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</si>
  <si>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</si>
  <si>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</si>
  <si>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</si>
  <si>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</si>
  <si>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</si>
  <si>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</si>
  <si>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</si>
  <si>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</si>
  <si>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</si>
  <si>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</si>
  <si>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</si>
  <si>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</si>
  <si>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</si>
  <si>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</si>
  <si>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</si>
  <si>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</si>
  <si>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</si>
  <si>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</si>
  <si>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</si>
  <si>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</si>
  <si>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</si>
  <si>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</si>
  <si>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</si>
  <si>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</si>
  <si>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</si>
  <si>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</si>
  <si>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</si>
  <si>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</si>
  <si>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</si>
  <si>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</si>
  <si>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</si>
  <si>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</si>
  <si>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</si>
  <si>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</si>
  <si>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</si>
  <si>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</si>
  <si>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</si>
  <si>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</si>
  <si>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</si>
  <si>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</si>
  <si>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</si>
  <si>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</si>
  <si>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</si>
  <si>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</si>
  <si>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</si>
  <si>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</si>
  <si>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</si>
  <si>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</si>
  <si>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</si>
  <si>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</si>
  <si>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</si>
  <si>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</si>
  <si>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</si>
  <si>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</si>
  <si>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</si>
  <si>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</si>
  <si>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</si>
  <si>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</si>
  <si>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</si>
  <si>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</si>
  <si>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</si>
  <si>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</si>
  <si>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</si>
  <si>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</si>
  <si>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</si>
  <si>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</si>
  <si>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</si>
  <si>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</si>
  <si>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</si>
  <si>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</si>
  <si>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</si>
  <si>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</si>
  <si>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</si>
  <si>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</si>
  <si>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</si>
  <si>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</si>
  <si>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</si>
  <si>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</si>
  <si>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</si>
  <si>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</si>
  <si>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</si>
  <si>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</si>
  <si>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</si>
  <si>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</si>
  <si>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</si>
  <si>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</si>
  <si>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</si>
  <si>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</si>
  <si>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</si>
  <si>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</si>
  <si>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</si>
  <si>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</si>
  <si>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</si>
  <si>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</si>
  <si>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</si>
  <si>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</si>
  <si>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</si>
  <si>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</si>
  <si>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</si>
  <si>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</si>
  <si>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</si>
  <si>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</si>
  <si>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</si>
  <si>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</si>
  <si>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</si>
  <si>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</si>
  <si>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</si>
  <si>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</si>
  <si>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</si>
  <si>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</si>
  <si>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</si>
  <si>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</si>
  <si>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</si>
  <si>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</si>
  <si>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</si>
  <si>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</si>
  <si>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</si>
  <si>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</si>
  <si>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</si>
  <si>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</si>
  <si>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</si>
  <si>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</si>
  <si>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</si>
  <si>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</si>
  <si>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</si>
  <si>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</si>
  <si>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</si>
  <si>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</si>
  <si>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</si>
  <si>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</si>
  <si>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</si>
  <si>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</si>
  <si>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</si>
  <si>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</si>
  <si>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</si>
  <si>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</si>
  <si>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</si>
  <si>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</si>
  <si>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</si>
  <si>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</si>
  <si>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</si>
  <si>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</si>
  <si>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</si>
  <si>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</si>
  <si>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</si>
  <si>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</si>
  <si>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</si>
  <si>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</si>
  <si>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</si>
  <si>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</si>
  <si>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</si>
  <si>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</si>
  <si>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</si>
  <si>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</si>
  <si>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</si>
  <si>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</si>
  <si>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</si>
  <si>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</si>
  <si>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</si>
  <si>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</si>
  <si>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</si>
  <si>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</si>
  <si>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</si>
  <si>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</si>
  <si>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</si>
  <si>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</si>
  <si>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</si>
  <si>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</si>
  <si>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</si>
  <si>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</si>
  <si>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</si>
  <si>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</si>
  <si>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</si>
  <si>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</si>
  <si>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</si>
  <si>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</si>
  <si>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</si>
  <si>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</si>
  <si>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</si>
  <si>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</si>
  <si>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</si>
  <si>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</si>
  <si>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</si>
  <si>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</si>
  <si>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</si>
  <si>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</si>
  <si>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</si>
  <si>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</si>
  <si>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</si>
  <si>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</si>
  <si>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</si>
  <si>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</si>
  <si>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</si>
  <si>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</si>
  <si>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</si>
  <si>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</si>
  <si>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</si>
  <si>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</si>
  <si>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</si>
  <si>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</si>
  <si>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</si>
  <si>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</si>
  <si>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</si>
  <si>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</si>
  <si>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</si>
  <si>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</si>
  <si>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</si>
  <si>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</si>
  <si>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</si>
  <si>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</si>
  <si>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</si>
  <si>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</si>
  <si>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</si>
  <si>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</si>
  <si>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</si>
  <si>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</si>
  <si>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</si>
  <si>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</si>
  <si>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</si>
  <si>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</si>
  <si>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</si>
  <si>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</si>
  <si>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</si>
  <si>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</si>
  <si>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</si>
  <si>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</si>
  <si>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</si>
  <si>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</si>
  <si>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</si>
  <si>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</si>
  <si>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</si>
  <si>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</si>
  <si>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</si>
  <si>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</si>
  <si>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</si>
  <si>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</si>
  <si>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</si>
  <si>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</si>
  <si>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</si>
  <si>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</si>
  <si>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</si>
  <si>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</si>
  <si>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</si>
  <si>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</si>
  <si>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</si>
  <si>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</si>
  <si>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</si>
  <si>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</si>
  <si>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</si>
  <si>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</si>
  <si>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</si>
  <si>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</si>
  <si>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</si>
  <si>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</si>
  <si>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</si>
  <si>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</si>
  <si>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</si>
  <si>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</si>
  <si>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</si>
  <si>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</si>
  <si>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</si>
  <si>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</si>
  <si>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</si>
  <si>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</si>
  <si>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</si>
  <si>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</si>
  <si>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</si>
  <si>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</si>
  <si>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</si>
  <si>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</si>
  <si>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</si>
  <si>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</si>
  <si>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</si>
  <si>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</si>
  <si>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</si>
  <si>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</si>
  <si>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</si>
  <si>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</si>
  <si>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</si>
  <si>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</si>
  <si>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</si>
  <si>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</si>
  <si>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</si>
  <si>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</si>
  <si>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</si>
  <si>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</si>
  <si>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</si>
  <si>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</si>
  <si>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</si>
  <si>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</si>
  <si>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</si>
  <si>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</si>
  <si>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</si>
  <si>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</si>
  <si>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</si>
  <si>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</si>
  <si>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</si>
  <si>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</si>
  <si>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</si>
  <si>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</si>
  <si>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</si>
  <si>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</si>
  <si>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</si>
  <si>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</si>
  <si>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</si>
  <si>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</si>
  <si>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</si>
  <si>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</si>
  <si>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</si>
  <si>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</si>
  <si>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</si>
  <si>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</si>
  <si>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</si>
  <si>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</si>
  <si>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</si>
  <si>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</si>
  <si>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</si>
  <si>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</si>
  <si>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</si>
  <si>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</si>
  <si>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</si>
  <si>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</si>
  <si>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</si>
  <si>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</si>
  <si>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</si>
  <si>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</si>
  <si>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</si>
  <si>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</si>
  <si>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</si>
  <si>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</si>
  <si>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</si>
  <si>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</si>
  <si>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</si>
  <si>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</si>
  <si>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</si>
  <si>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</si>
  <si>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</si>
  <si>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</si>
  <si>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</si>
  <si>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</si>
  <si>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</si>
  <si>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</si>
  <si>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</si>
  <si>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</si>
  <si>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</si>
  <si>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</si>
  <si>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</si>
  <si>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</si>
  <si>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</si>
  <si>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</si>
  <si>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</si>
  <si>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</si>
  <si>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</si>
  <si>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</si>
  <si>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</si>
  <si>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</si>
  <si>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</si>
  <si>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</si>
  <si>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</si>
  <si>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</si>
  <si>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</si>
  <si>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</si>
  <si>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</si>
  <si>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</si>
  <si>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</si>
  <si>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</si>
  <si>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</si>
  <si>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</si>
  <si>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</si>
  <si>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</si>
  <si>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</si>
  <si>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</si>
  <si>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</si>
  <si>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</si>
  <si>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</si>
  <si>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</si>
  <si>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</si>
  <si>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</si>
  <si>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</si>
  <si>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</si>
  <si>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</si>
  <si>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</si>
  <si>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</si>
  <si>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</si>
  <si>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</si>
  <si>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</si>
  <si>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</si>
  <si>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</si>
  <si>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</si>
  <si>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</si>
  <si>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</si>
  <si>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</si>
  <si>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</si>
  <si>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</si>
  <si>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</si>
  <si>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</si>
  <si>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</si>
  <si>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</si>
  <si>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</si>
  <si>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</si>
  <si>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</si>
  <si>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</si>
  <si>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</si>
  <si>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</si>
  <si>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</si>
  <si>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</si>
  <si>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</si>
  <si>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</si>
  <si>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</si>
  <si>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</si>
  <si>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</si>
  <si>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</si>
  <si>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</si>
  <si>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</si>
  <si>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</si>
  <si>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</si>
  <si>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</si>
  <si>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</si>
  <si>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</si>
  <si>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</si>
  <si>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</si>
  <si>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</si>
  <si>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</si>
  <si>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</si>
  <si>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</si>
  <si>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</si>
  <si>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</si>
  <si>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</si>
  <si>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</si>
  <si>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</si>
  <si>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</si>
  <si>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</si>
  <si>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</si>
  <si>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</si>
  <si>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</si>
  <si>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</si>
  <si>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</si>
  <si>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</si>
  <si>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</si>
  <si>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</si>
  <si>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</si>
  <si>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</si>
  <si>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</si>
  <si>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</si>
  <si>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</si>
  <si>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</si>
  <si>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</si>
  <si>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</si>
  <si>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</si>
  <si>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</si>
  <si>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</si>
  <si>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</si>
  <si>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</si>
  <si>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</si>
  <si>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</si>
  <si>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</si>
  <si>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</si>
  <si>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</si>
  <si>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</si>
  <si>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</si>
  <si>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</si>
  <si>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</si>
  <si>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</si>
  <si>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</si>
  <si>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</si>
  <si>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</si>
  <si>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</si>
  <si>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</si>
  <si>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</si>
  <si>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</si>
  <si>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</si>
  <si>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</si>
  <si>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</si>
  <si>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</si>
  <si>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</si>
  <si>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</si>
  <si>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</si>
  <si>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</si>
  <si>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</si>
  <si>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</si>
  <si>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</si>
  <si>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</si>
  <si>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</si>
  <si>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</si>
  <si>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</si>
  <si>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</si>
  <si>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</si>
  <si>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</si>
  <si>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</si>
  <si>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</si>
  <si>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</si>
  <si>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</si>
  <si>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</si>
  <si>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</si>
  <si>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</si>
  <si>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</si>
  <si>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</si>
  <si>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</si>
  <si>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</si>
  <si>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</si>
  <si>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</si>
  <si>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</si>
  <si>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</si>
  <si>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</si>
  <si>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</si>
  <si>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</si>
  <si>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</si>
  <si>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</si>
  <si>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</si>
  <si>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</si>
  <si>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</si>
  <si>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</si>
  <si>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</si>
  <si>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</si>
  <si>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</si>
  <si>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</si>
  <si>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</si>
  <si>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</si>
  <si>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</si>
  <si>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</si>
  <si>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</si>
  <si>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</si>
  <si>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</si>
  <si>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</si>
  <si>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</si>
  <si>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</si>
  <si>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</si>
  <si>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</si>
  <si>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</si>
  <si>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</si>
  <si>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</si>
  <si>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</si>
  <si>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</si>
  <si>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</si>
  <si>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</si>
  <si>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</si>
  <si>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</si>
  <si>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</si>
  <si>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</si>
  <si>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</si>
  <si>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</si>
  <si>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</si>
  <si>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</si>
  <si>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</si>
  <si>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</si>
  <si>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</si>
  <si>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</si>
  <si>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</si>
  <si>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</si>
  <si>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</si>
  <si>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</si>
  <si>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</si>
  <si>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</si>
  <si>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</si>
  <si>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</si>
  <si>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</si>
  <si>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</si>
  <si>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</si>
  <si>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</si>
  <si>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</si>
  <si>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</si>
  <si>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</si>
  <si>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</si>
  <si>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</si>
  <si>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</si>
  <si>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</si>
  <si>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</si>
  <si>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</si>
  <si>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</si>
  <si>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</si>
  <si>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</si>
  <si>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</si>
  <si>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</si>
  <si>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</si>
  <si>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</si>
  <si>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</si>
  <si>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</si>
  <si>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</si>
  <si>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</si>
  <si>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</si>
  <si>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</si>
  <si>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</si>
  <si>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</si>
  <si>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</si>
  <si>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</si>
  <si>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</si>
  <si>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</si>
  <si>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</si>
  <si>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</si>
  <si>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</si>
  <si>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</si>
  <si>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</si>
  <si>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</si>
  <si>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</si>
  <si>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</si>
  <si>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</si>
  <si>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</si>
  <si>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</si>
  <si>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</si>
  <si>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</si>
  <si>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</si>
  <si>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</si>
  <si>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</si>
  <si>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</si>
  <si>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</si>
  <si>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</si>
  <si>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</si>
  <si>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</si>
  <si>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</si>
  <si>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</si>
  <si>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</si>
  <si>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</si>
  <si>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</si>
  <si>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</si>
  <si>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</si>
  <si>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</si>
  <si>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</si>
  <si>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</si>
  <si>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</si>
  <si>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</si>
  <si>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</si>
  <si>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</si>
  <si>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</si>
  <si>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</si>
  <si>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</si>
  <si>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</si>
  <si>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</si>
  <si>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</si>
  <si>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</si>
  <si>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</si>
  <si>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</si>
  <si>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</si>
  <si>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</si>
  <si>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</si>
  <si>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</si>
  <si>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</si>
  <si>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</si>
  <si>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</si>
  <si>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</si>
  <si>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</si>
  <si>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</si>
  <si>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</si>
  <si>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</si>
  <si>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</si>
  <si>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</si>
  <si>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</si>
  <si>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</si>
  <si>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</si>
  <si>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</si>
  <si>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</si>
  <si>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</si>
  <si>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</si>
  <si>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</si>
  <si>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</si>
  <si>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</si>
  <si>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</si>
  <si>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</si>
  <si>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</si>
  <si>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</si>
  <si>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</si>
  <si>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</si>
  <si>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</si>
  <si>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</si>
  <si>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</si>
  <si>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</si>
  <si>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</si>
  <si>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</si>
  <si>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</si>
  <si>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</si>
  <si>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</si>
  <si>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</si>
  <si>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</si>
  <si>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</si>
  <si>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</si>
  <si>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</si>
  <si>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</si>
  <si>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</si>
  <si>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</si>
  <si>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</si>
  <si>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</si>
  <si>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</si>
  <si>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</si>
  <si>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</si>
  <si>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</si>
  <si>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</si>
  <si>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</si>
  <si>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</si>
  <si>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</si>
  <si>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</si>
  <si>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</si>
  <si>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</si>
  <si>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</si>
  <si>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</si>
  <si>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</si>
  <si>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</si>
  <si>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</si>
  <si>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</si>
  <si>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</si>
  <si>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</si>
  <si>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</si>
  <si>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</si>
  <si>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</si>
  <si>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</si>
  <si>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</si>
  <si>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</si>
  <si>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</si>
  <si>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</si>
  <si>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</si>
  <si>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</si>
  <si>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</si>
  <si>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</si>
  <si>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</si>
  <si>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</si>
  <si>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</si>
  <si>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</si>
  <si>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</si>
  <si>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</si>
  <si>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</si>
  <si>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</si>
  <si>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</si>
  <si>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</si>
  <si>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</si>
  <si>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</si>
  <si>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</si>
  <si>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</si>
  <si>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</si>
  <si>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</si>
  <si>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</si>
  <si>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</si>
  <si>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</si>
  <si>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</si>
  <si>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</si>
  <si>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</si>
  <si>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</si>
  <si>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</si>
  <si>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</si>
  <si>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</si>
  <si>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</si>
  <si>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</si>
  <si>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</si>
  <si>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</si>
  <si>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</si>
  <si>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</si>
  <si>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</si>
  <si>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</si>
  <si>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</si>
  <si>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</si>
  <si>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</si>
  <si>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</si>
  <si>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</si>
  <si>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</si>
  <si>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</si>
  <si>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</si>
  <si>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</si>
  <si>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</si>
  <si>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</si>
  <si>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</si>
  <si>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</si>
  <si>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</si>
  <si>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</si>
  <si>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</si>
  <si>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</si>
  <si>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</si>
  <si>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</si>
  <si>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</si>
  <si>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</si>
  <si>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</si>
  <si>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</si>
  <si>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</si>
  <si>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</si>
  <si>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</si>
  <si>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</si>
  <si>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</si>
  <si>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</si>
  <si>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</si>
  <si>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</si>
  <si>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</si>
  <si>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</si>
  <si>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</si>
  <si>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</si>
  <si>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</si>
  <si>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</si>
  <si>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</si>
  <si>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</si>
  <si>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</si>
  <si>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</si>
  <si>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</si>
  <si>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</si>
  <si>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</si>
  <si>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</si>
  <si>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</si>
  <si>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</si>
  <si>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</si>
  <si>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</si>
  <si>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</si>
  <si>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</si>
  <si>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</si>
  <si>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</si>
  <si>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</si>
  <si>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</si>
  <si>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</si>
  <si>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</si>
  <si>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</si>
  <si>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</si>
  <si>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</si>
  <si>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</si>
  <si>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</si>
  <si>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</si>
  <si>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</si>
  <si>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</si>
  <si>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</si>
  <si>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</si>
  <si>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</si>
  <si>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</si>
  <si>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</si>
  <si>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</si>
  <si>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</si>
  <si>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</si>
  <si>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</si>
  <si>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</si>
  <si>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</si>
  <si>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</si>
  <si>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</si>
  <si>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</si>
  <si>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</si>
  <si>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</si>
  <si>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</si>
  <si>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</si>
  <si>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</si>
  <si>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</si>
  <si>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</si>
  <si>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</si>
  <si>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</si>
  <si>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</si>
  <si>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</si>
  <si>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</si>
  <si>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</si>
  <si>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</si>
  <si>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</si>
  <si>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</si>
  <si>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</si>
  <si>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</si>
  <si>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</si>
  <si>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</si>
  <si>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</si>
  <si>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</si>
  <si>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</si>
  <si>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</si>
  <si>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</si>
  <si>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</si>
  <si>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</si>
  <si>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</si>
  <si>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</si>
  <si>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</si>
  <si>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</si>
  <si>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</si>
  <si>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</si>
  <si>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</si>
  <si>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</si>
  <si>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</si>
  <si>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</si>
  <si>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</si>
  <si>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</si>
  <si>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</si>
  <si>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</si>
  <si>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</si>
  <si>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</si>
  <si>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</si>
  <si>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</si>
  <si>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</si>
  <si>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</si>
  <si>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</si>
  <si>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</si>
  <si>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</si>
  <si>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</si>
  <si>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</si>
  <si>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</si>
  <si>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</si>
  <si>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</si>
  <si>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</si>
  <si>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</si>
  <si>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</si>
  <si>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</si>
  <si>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</si>
  <si>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</si>
  <si>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</si>
  <si>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</si>
  <si>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</si>
  <si>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</si>
  <si>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</si>
  <si>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</si>
  <si>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</si>
  <si>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</si>
  <si>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</si>
  <si>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</si>
  <si>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</si>
  <si>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</si>
  <si>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</si>
  <si>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</si>
  <si>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</si>
  <si>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</si>
  <si>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</si>
  <si>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</si>
  <si>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</si>
  <si>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</si>
  <si>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</si>
  <si>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</si>
  <si>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</si>
  <si>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</si>
  <si>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</si>
  <si>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</si>
  <si>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</si>
  <si>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</si>
  <si>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</si>
  <si>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</si>
  <si>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</si>
  <si>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</si>
  <si>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</si>
  <si>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</si>
  <si>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</si>
  <si>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</si>
  <si>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</si>
  <si>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</si>
  <si>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</si>
  <si>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</si>
  <si>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</si>
  <si>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</si>
  <si>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</si>
  <si>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</si>
  <si>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</si>
  <si>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</si>
  <si>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</si>
  <si>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</si>
  <si>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</si>
  <si>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</si>
  <si>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</si>
  <si>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</si>
  <si>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</si>
  <si>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</si>
  <si>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</si>
  <si>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</si>
  <si>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</si>
  <si>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</si>
  <si>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</si>
  <si>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</si>
  <si>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</si>
  <si>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</si>
  <si>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</si>
  <si>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</si>
  <si>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</si>
  <si>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</si>
  <si>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</si>
  <si>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</si>
  <si>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</si>
  <si>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</si>
  <si>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</si>
  <si>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</si>
  <si>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</si>
  <si>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</si>
  <si>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</si>
  <si>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</si>
  <si>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</si>
  <si>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</si>
  <si>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</si>
  <si>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</si>
  <si>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</si>
  <si>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</si>
  <si>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</si>
  <si>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</si>
  <si>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</si>
  <si>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</si>
  <si>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</si>
  <si>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</si>
  <si>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</si>
  <si>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</si>
  <si>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</si>
  <si>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</si>
  <si>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</si>
  <si>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</si>
  <si>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</si>
  <si>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</si>
  <si>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</si>
  <si>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</si>
  <si>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</si>
  <si>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</si>
  <si>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</si>
  <si>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</si>
  <si>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</si>
  <si>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</si>
  <si>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</si>
  <si>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</si>
  <si>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</si>
  <si>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</si>
  <si>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</si>
  <si>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</si>
  <si>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</si>
  <si>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</si>
  <si>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</si>
  <si>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</si>
  <si>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</si>
  <si>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</si>
  <si>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</si>
  <si>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</si>
  <si>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</si>
  <si>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</si>
  <si>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</si>
  <si>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</si>
  <si>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</si>
  <si>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</si>
  <si>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</si>
  <si>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</si>
  <si>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</si>
  <si>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</si>
  <si>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</si>
  <si>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</si>
  <si>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</si>
  <si>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</si>
  <si>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</si>
  <si>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</si>
  <si>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</si>
  <si>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</si>
  <si>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</si>
  <si>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</si>
  <si>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</si>
  <si>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</si>
  <si>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</si>
  <si>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</si>
  <si>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</si>
  <si>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</si>
  <si>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</si>
  <si>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</si>
  <si>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</si>
  <si>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</si>
  <si>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</si>
  <si>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</si>
  <si>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</si>
  <si>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</si>
  <si>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</si>
  <si>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</si>
  <si>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</si>
  <si>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</si>
  <si>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</si>
  <si>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</si>
  <si>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</si>
  <si>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</si>
  <si>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</si>
  <si>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</si>
  <si>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</si>
  <si>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</si>
  <si>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</si>
  <si>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</si>
  <si>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</si>
  <si>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</si>
  <si>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</si>
  <si>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</si>
  <si>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</si>
  <si>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</si>
  <si>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</si>
  <si>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</si>
  <si>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</si>
  <si>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</si>
  <si>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</si>
  <si>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</si>
  <si>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</si>
  <si>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</si>
  <si>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</si>
  <si>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</si>
  <si>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</si>
  <si>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</si>
  <si>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</si>
  <si>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</si>
  <si>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</si>
  <si>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</si>
  <si>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</si>
  <si>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</si>
  <si>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</si>
  <si>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</si>
  <si>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</si>
  <si>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</si>
  <si>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</si>
  <si>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</si>
  <si>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</si>
  <si>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</si>
  <si>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</si>
  <si>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</si>
  <si>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</si>
  <si>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</si>
  <si>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</si>
  <si>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</si>
  <si>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</si>
  <si>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</si>
  <si>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</si>
  <si>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</si>
  <si>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</si>
  <si>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</si>
  <si>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</si>
  <si>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</si>
  <si>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</si>
  <si>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</si>
  <si>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</si>
  <si>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</si>
  <si>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</si>
  <si>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</si>
  <si>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</si>
  <si>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</si>
  <si>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</si>
  <si>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</si>
  <si>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</si>
  <si>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</si>
  <si>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</si>
  <si>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</si>
  <si>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</si>
  <si>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</si>
  <si>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</si>
  <si>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</si>
  <si>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</si>
  <si>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</si>
  <si>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</si>
  <si>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</si>
  <si>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</si>
  <si>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</si>
  <si>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</si>
  <si>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</si>
  <si>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</si>
  <si>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</si>
  <si>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</si>
  <si>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</si>
  <si>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</si>
  <si>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</si>
  <si>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</si>
  <si>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</si>
  <si>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</si>
  <si>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</si>
  <si>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</si>
  <si>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</si>
  <si>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</si>
  <si>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</si>
  <si>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</si>
  <si>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</si>
  <si>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</si>
  <si>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</si>
  <si>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</si>
  <si>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</si>
  <si>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</si>
  <si>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</si>
  <si>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</si>
  <si>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</si>
  <si>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</si>
  <si>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</si>
  <si>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</si>
  <si>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</si>
  <si>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</si>
  <si>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</si>
  <si>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</si>
  <si>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</si>
  <si>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</si>
  <si>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</si>
  <si>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</si>
  <si>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</si>
  <si>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</si>
  <si>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</si>
  <si>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</si>
  <si>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</si>
  <si>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</si>
  <si>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</si>
  <si>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</si>
  <si>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</si>
  <si>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</si>
  <si>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</si>
  <si>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</si>
  <si>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</si>
  <si>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</si>
  <si>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</si>
  <si>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</si>
  <si>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</si>
  <si>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</si>
  <si>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</si>
  <si>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</si>
  <si>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</si>
  <si>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</si>
  <si>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</si>
  <si>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Qualtek Electronics Corporation</t>
  </si>
  <si>
    <t>Robert Nuti</t>
  </si>
  <si>
    <t>rnuti@qualtekusa.com</t>
  </si>
  <si>
    <t>440-951-3300</t>
  </si>
  <si>
    <t xml:space="preserve">Glencore Nikkelverk Refinery </t>
  </si>
  <si>
    <t>Versterveien</t>
  </si>
  <si>
    <t>Morten Tolfsen</t>
  </si>
  <si>
    <t>morten.tolfsen@glencore.no</t>
  </si>
  <si>
    <t>Maintain Copper Mark Certification</t>
  </si>
  <si>
    <t xml:space="preserve">Most feedstock is nickel matte produced at Glencore's Sudbury Smelter. The remaining inputs are custom feed purchased from third party suppliers by Glencore's marketing offices, and include mined sources of nickel matte and precipitates, as well as recycled materials. </t>
  </si>
  <si>
    <t>Canada</t>
  </si>
  <si>
    <t>Nikkelverk has Copper Mark JDDS Certification which attests to the responsible sourcing of materials to the plant and therefore does not disclose specific suppliers or supplier countries. https://coppermark.org/participants-home/jdd-sites/</t>
  </si>
  <si>
    <t>Vale Canada Limited</t>
  </si>
  <si>
    <t>Copper Cliff</t>
  </si>
  <si>
    <t>Brian Oliver</t>
  </si>
  <si>
    <t>brian.oliver@vale.com</t>
  </si>
  <si>
    <t>Vale Canada Limited, PT Vale</t>
  </si>
  <si>
    <t>Canada, Indonesa</t>
  </si>
  <si>
    <t xml:space="preserve">The majority of Vale's nickel originates at our mines in Canada and Indonesa, we do accept scrap/recycle feed sources and do purchase relatively small quantities of nickel-containing intermediary feeds. However, we do not at present purchase from smelters in high-risk conflict affected areas; furthermore, Vale requires our suppliers to adhere to our publicly-available Supplier Code of Conduct and we also administer additional surveys to relevant suppliers related to responsibility in the  chain. </t>
  </si>
  <si>
    <t>guixi smeltercompany limited or jiangxi copper</t>
  </si>
  <si>
    <t>CID000855</t>
  </si>
  <si>
    <r>
      <rPr>
        <sz val="10"/>
        <rFont val="宋体"/>
        <charset val="136"/>
      </rPr>
      <t>江西省鹰潭市贵溪市冶金大道</t>
    </r>
    <r>
      <rPr>
        <sz val="10"/>
        <rFont val="Verdana"/>
        <family val="2"/>
      </rPr>
      <t>15</t>
    </r>
    <r>
      <rPr>
        <sz val="10"/>
        <rFont val="宋体"/>
        <charset val="136"/>
      </rPr>
      <t>号</t>
    </r>
  </si>
  <si>
    <t>鹰潭</t>
  </si>
  <si>
    <t>江西</t>
  </si>
  <si>
    <t>王会涛</t>
  </si>
  <si>
    <t>Inner Mongolia Ni Tong New Material Co. , Ltd.</t>
  </si>
  <si>
    <t>China</t>
  </si>
  <si>
    <t>内蒙古</t>
  </si>
  <si>
    <t>李承成</t>
  </si>
  <si>
    <t>lcc@shrfni.com</t>
  </si>
  <si>
    <t>江西自立环保科技有限公司</t>
  </si>
  <si>
    <t>/</t>
  </si>
  <si>
    <t>自立牌</t>
  </si>
  <si>
    <t>抚北工业园</t>
  </si>
  <si>
    <t>抚州市</t>
  </si>
  <si>
    <t>未知</t>
  </si>
  <si>
    <t>CID004162</t>
  </si>
  <si>
    <t>Jiangxi Copper Qingyuan</t>
  </si>
  <si>
    <t>CID003976</t>
  </si>
  <si>
    <t>Jinchuan Group Co.,Ltd</t>
  </si>
  <si>
    <t>CID005176</t>
  </si>
  <si>
    <t>ZIJIN COPPER CO LTD</t>
  </si>
  <si>
    <t>上杭县蛟洋镇坪埔村</t>
  </si>
  <si>
    <t>龙岩市</t>
  </si>
  <si>
    <t>福建省</t>
  </si>
  <si>
    <t>Jiangxi Miracle Golden Tiger Cobalt Co. Ltd</t>
  </si>
  <si>
    <t>Ganzhou City, Jiangxi Sheng</t>
  </si>
  <si>
    <t>100%</t>
  </si>
  <si>
    <t>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</si>
</sst>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8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0"/>
      <name val="宋体"/>
      <charset val="136"/>
    </font>
    <font>
      <sz val="10"/>
      <name val="宋体"/>
      <family val="3"/>
      <charset val="136"/>
    </font>
    <font>
      <sz val="10"/>
      <name val="宋体"/>
      <family val="3"/>
      <charset val="134"/>
    </font>
    <font>
      <sz val="11"/>
      <color theme="1"/>
      <name val="Calibri"/>
      <family val="3"/>
      <charset val="128"/>
      <scheme val="minor"/>
    </font>
    <font>
      <sz val="10"/>
      <name val="Verdana"/>
      <charset val="134"/>
    </font>
    <font>
      <sz val="11"/>
      <color rgb="FFFF0000"/>
      <name val="Calibri"/>
      <family val="3"/>
      <charset val="134"/>
      <scheme val="minor"/>
    </font>
    <font>
      <sz val="18"/>
      <color theme="3"/>
      <name val="Cambria"/>
      <family val="3"/>
      <charset val="134"/>
      <scheme val="major"/>
    </font>
    <font>
      <i/>
      <sz val="11"/>
      <color rgb="FF7F7F7F"/>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sz val="11"/>
      <color rgb="FF3F3F76"/>
      <name val="Calibri"/>
      <family val="3"/>
      <charset val="134"/>
      <scheme val="minor"/>
    </font>
    <font>
      <b/>
      <sz val="11"/>
      <color rgb="FF3F3F3F"/>
      <name val="Calibri"/>
      <family val="3"/>
      <charset val="134"/>
      <scheme val="minor"/>
    </font>
    <font>
      <b/>
      <sz val="11"/>
      <color rgb="FFFA7D00"/>
      <name val="Calibri"/>
      <family val="3"/>
      <charset val="134"/>
      <scheme val="minor"/>
    </font>
    <font>
      <b/>
      <sz val="11"/>
      <color theme="0"/>
      <name val="Calibri"/>
      <family val="3"/>
      <charset val="134"/>
      <scheme val="minor"/>
    </font>
    <font>
      <sz val="11"/>
      <color rgb="FFFA7D00"/>
      <name val="Calibri"/>
      <family val="3"/>
      <charset val="134"/>
      <scheme val="minor"/>
    </font>
    <font>
      <b/>
      <sz val="11"/>
      <color theme="1"/>
      <name val="Calibri"/>
      <family val="3"/>
      <charset val="134"/>
      <scheme val="minor"/>
    </font>
    <font>
      <sz val="11"/>
      <color rgb="FF006100"/>
      <name val="Calibri"/>
      <family val="3"/>
      <charset val="134"/>
      <scheme val="minor"/>
    </font>
    <font>
      <sz val="11"/>
      <color rgb="FF9C0006"/>
      <name val="Calibri"/>
      <family val="3"/>
      <charset val="134"/>
      <scheme val="minor"/>
    </font>
    <font>
      <sz val="11"/>
      <color theme="0"/>
      <name val="Calibri"/>
      <family val="3"/>
      <charset val="134"/>
      <scheme val="minor"/>
    </font>
    <font>
      <sz val="11"/>
      <color theme="1"/>
      <name val="Calibri"/>
      <family val="3"/>
      <charset val="134"/>
      <scheme val="minor"/>
    </font>
    <font>
      <sz val="11"/>
      <color rgb="FF9C0006"/>
      <name val="ＭＳ Ｐゴシック"/>
      <family val="2"/>
    </font>
    <font>
      <u/>
      <sz val="11"/>
      <color theme="10"/>
      <name val="Calibri"/>
      <family val="3"/>
      <charset val="134"/>
      <scheme val="minor"/>
    </font>
    <font>
      <u/>
      <sz val="12"/>
      <color theme="10"/>
      <name val="Calibri"/>
      <family val="3"/>
      <charset val="134"/>
      <scheme val="minor"/>
    </font>
    <font>
      <sz val="11"/>
      <color rgb="FF9C6500"/>
      <name val="Calibri"/>
      <family val="3"/>
      <charset val="134"/>
      <scheme val="minor"/>
    </font>
    <font>
      <sz val="10"/>
      <color theme="1"/>
      <name val="ＭＳ Ｐゴシック"/>
      <family val="2"/>
    </font>
    <font>
      <sz val="11"/>
      <color theme="1"/>
      <name val="ＭＳ Ｐゴシック"/>
      <family val="2"/>
    </font>
    <font>
      <sz val="12"/>
      <color theme="1"/>
      <name val="Calibri"/>
      <family val="3"/>
      <charset val="134"/>
      <scheme val="minor"/>
    </font>
    <font>
      <sz val="10"/>
      <color indexed="8"/>
      <name val="Arial"/>
      <charset val="134"/>
    </font>
    <font>
      <u/>
      <sz val="10"/>
      <color theme="10"/>
      <name val="Verdana"/>
      <charset val="134"/>
    </font>
    <font>
      <sz val="11"/>
      <color theme="1"/>
      <name val="Calibri"/>
      <charset val="134"/>
      <scheme val="minor"/>
    </font>
    <font>
      <sz val="11"/>
      <color rgb="FFFF0000"/>
      <name val="Calibri"/>
      <charset val="134"/>
      <scheme val="minor"/>
    </font>
    <font>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theme="0"/>
      <name val="Calibri"/>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Calibri"/>
      <charset val="134"/>
      <scheme val="minor"/>
    </font>
    <font>
      <u/>
      <sz val="12"/>
      <color theme="10"/>
      <name val="Calibri"/>
      <charset val="134"/>
      <scheme val="minor"/>
    </font>
    <font>
      <sz val="11"/>
      <color rgb="FF9C6500"/>
      <name val="Calibri"/>
      <charset val="134"/>
      <scheme val="minor"/>
    </font>
    <font>
      <sz val="10"/>
      <color theme="1"/>
      <name val="ＭＳ Ｐゴシック"/>
      <charset val="128"/>
    </font>
    <font>
      <sz val="11"/>
      <color theme="1"/>
      <name val="ＭＳ Ｐゴシック"/>
      <charset val="128"/>
    </font>
    <font>
      <sz val="12"/>
      <color theme="1"/>
      <name val="Calibri"/>
      <charset val="134"/>
      <scheme val="minor"/>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9" tint="0.39994506668294322"/>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s>
  <borders count="10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style="thin">
        <color indexed="56"/>
      </right>
      <top style="thin">
        <color indexed="56"/>
      </top>
      <bottom/>
      <diagonal/>
    </border>
    <border>
      <left/>
      <right style="thin">
        <color indexed="56"/>
      </right>
      <top style="thin">
        <color indexed="56"/>
      </top>
      <bottom/>
      <diagonal/>
    </border>
    <border>
      <left/>
      <right/>
      <top/>
      <bottom style="medium">
        <color theme="4" tint="0.39994506668294322"/>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s>
  <cellStyleXfs count="2696">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5"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4" fontId="178" fillId="0" borderId="0" applyFont="0" applyFill="0" applyBorder="0" applyAlignment="0" applyProtection="0"/>
    <xf numFmtId="0" fontId="157" fillId="0" borderId="0"/>
    <xf numFmtId="0" fontId="150" fillId="13" borderId="0" applyNumberFormat="0" applyBorder="0" applyAlignment="0" applyProtection="0"/>
    <xf numFmtId="0" fontId="150" fillId="10"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4" fontId="178" fillId="0" borderId="0" applyFont="0" applyFill="0" applyBorder="0" applyAlignment="0" applyProtection="0"/>
    <xf numFmtId="0" fontId="150" fillId="0" borderId="0"/>
    <xf numFmtId="43" fontId="178" fillId="0" borderId="0" applyFont="0" applyFill="0" applyBorder="0" applyAlignment="0" applyProtection="0"/>
    <xf numFmtId="0" fontId="150" fillId="40" borderId="0" applyNumberFormat="0" applyBorder="0" applyAlignment="0" applyProtection="0"/>
    <xf numFmtId="173" fontId="178" fillId="0" borderId="0" applyFont="0" applyFill="0" applyBorder="0" applyAlignment="0" applyProtection="0"/>
    <xf numFmtId="44" fontId="178" fillId="0" borderId="0" applyFont="0" applyFill="0" applyBorder="0" applyAlignment="0" applyProtection="0"/>
    <xf numFmtId="0" fontId="150" fillId="94" borderId="0" applyNumberFormat="0" applyBorder="0" applyAlignment="0" applyProtection="0"/>
    <xf numFmtId="0" fontId="150" fillId="12" borderId="0" applyNumberFormat="0" applyBorder="0" applyAlignment="0" applyProtection="0"/>
    <xf numFmtId="0" fontId="150" fillId="4" borderId="0" applyNumberFormat="0" applyBorder="0" applyAlignment="0" applyProtection="0"/>
    <xf numFmtId="0" fontId="149" fillId="24" borderId="0" applyNumberFormat="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0" fontId="150" fillId="85" borderId="0" applyNumberFormat="0" applyBorder="0" applyAlignment="0" applyProtection="0"/>
    <xf numFmtId="44"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0" fontId="150" fillId="87" borderId="0" applyNumberFormat="0" applyBorder="0" applyAlignment="0" applyProtection="0"/>
    <xf numFmtId="0" fontId="150" fillId="42" borderId="0" applyNumberFormat="0" applyBorder="0" applyAlignment="0" applyProtection="0"/>
    <xf numFmtId="0" fontId="150" fillId="5" borderId="0" applyNumberFormat="0" applyBorder="0" applyAlignment="0" applyProtection="0"/>
    <xf numFmtId="0" fontId="150" fillId="84" borderId="0" applyNumberFormat="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49" fillId="84" borderId="0" applyNumberFormat="0" applyBorder="0" applyAlignment="0" applyProtection="0"/>
    <xf numFmtId="173"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5"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68" fontId="134" fillId="0" borderId="0"/>
    <xf numFmtId="0" fontId="163" fillId="0" borderId="0" applyNumberFormat="0" applyFill="0" applyBorder="0" applyAlignment="0" applyProtection="0"/>
    <xf numFmtId="0" fontId="173" fillId="29" borderId="0" applyNumberFormat="0" applyBorder="0" applyAlignment="0" applyProtection="0"/>
    <xf numFmtId="0" fontId="173" fillId="29" borderId="0" applyNumberFormat="0" applyBorder="0" applyAlignment="0" applyProtection="0"/>
    <xf numFmtId="0" fontId="164" fillId="0" borderId="3" applyNumberFormat="0" applyFill="0" applyAlignment="0" applyProtection="0"/>
    <xf numFmtId="0" fontId="165" fillId="0" borderId="4" applyNumberFormat="0" applyFill="0" applyAlignment="0" applyProtection="0"/>
    <xf numFmtId="0" fontId="165" fillId="0" borderId="10" applyNumberFormat="0" applyFill="0" applyAlignment="0" applyProtection="0"/>
    <xf numFmtId="0" fontId="166" fillId="0" borderId="96" applyNumberFormat="0" applyFill="0" applyAlignment="0" applyProtection="0"/>
    <xf numFmtId="0" fontId="166" fillId="0" borderId="0" applyNumberFormat="0" applyFill="0" applyBorder="0" applyAlignment="0" applyProtection="0"/>
    <xf numFmtId="0" fontId="15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protection locked="0"/>
    </xf>
    <xf numFmtId="0" fontId="181" fillId="0" borderId="0" applyNumberFormat="0" applyFill="0" applyBorder="0" applyAlignment="0" applyProtection="0"/>
    <xf numFmtId="0" fontId="179" fillId="0" borderId="0" applyNumberFormat="0" applyFill="0" applyBorder="0">
      <protection locked="0"/>
    </xf>
    <xf numFmtId="0" fontId="179" fillId="0" borderId="0" applyNumberFormat="0" applyFill="0" applyBorder="0">
      <protection locked="0"/>
    </xf>
    <xf numFmtId="0" fontId="179" fillId="0" borderId="0" applyNumberFormat="0" applyFill="0" applyBorder="0">
      <protection locked="0"/>
    </xf>
    <xf numFmtId="0" fontId="182" fillId="0" borderId="0" applyNumberFormat="0" applyFill="0" applyBorder="0" applyAlignment="0" applyProtection="0"/>
    <xf numFmtId="0" fontId="179" fillId="0" borderId="0" applyNumberFormat="0" applyFill="0" applyBorder="0">
      <protection locked="0"/>
    </xf>
    <xf numFmtId="0" fontId="180" fillId="0" borderId="0" applyNumberFormat="0" applyFill="0" applyBorder="0">
      <protection locked="0"/>
    </xf>
    <xf numFmtId="0" fontId="180" fillId="0" borderId="0" applyNumberFormat="0" applyFill="0" applyBorder="0">
      <protection locked="0"/>
    </xf>
    <xf numFmtId="0" fontId="179" fillId="0" borderId="0" applyNumberFormat="0" applyFill="0" applyBorder="0">
      <protection locked="0"/>
    </xf>
    <xf numFmtId="0" fontId="179" fillId="0" borderId="0" applyNumberFormat="0" applyFill="0" applyBorder="0">
      <protection locked="0"/>
    </xf>
    <xf numFmtId="0" fontId="180" fillId="0" borderId="0" applyNumberFormat="0" applyFill="0" applyBorder="0">
      <protection locked="0"/>
    </xf>
    <xf numFmtId="0" fontId="167" fillId="30" borderId="1" applyNumberFormat="0" applyAlignment="0" applyProtection="0"/>
    <xf numFmtId="0" fontId="167" fillId="30" borderId="1" applyNumberFormat="0" applyAlignment="0" applyProtection="0"/>
    <xf numFmtId="0" fontId="171" fillId="0" borderId="6" applyNumberFormat="0" applyFill="0" applyAlignment="0" applyProtection="0"/>
    <xf numFmtId="0" fontId="183" fillId="31" borderId="0" applyNumberFormat="0" applyBorder="0" applyAlignment="0" applyProtection="0"/>
    <xf numFmtId="0" fontId="183" fillId="31" borderId="0" applyNumberFormat="0" applyBorder="0" applyAlignment="0" applyProtection="0"/>
    <xf numFmtId="168" fontId="177" fillId="0" borderId="0"/>
    <xf numFmtId="0" fontId="134" fillId="0" borderId="0"/>
    <xf numFmtId="0" fontId="134" fillId="0" borderId="0"/>
    <xf numFmtId="168" fontId="17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77" fillId="0" borderId="0"/>
    <xf numFmtId="168" fontId="134" fillId="0" borderId="0"/>
    <xf numFmtId="0" fontId="160" fillId="0" borderId="0"/>
    <xf numFmtId="0" fontId="160" fillId="0" borderId="0"/>
    <xf numFmtId="0" fontId="160" fillId="0" borderId="0"/>
    <xf numFmtId="168" fontId="158" fillId="0" borderId="0"/>
    <xf numFmtId="0" fontId="160" fillId="0" borderId="0"/>
    <xf numFmtId="0" fontId="160" fillId="0" borderId="0"/>
    <xf numFmtId="0" fontId="160" fillId="0" borderId="0"/>
    <xf numFmtId="0" fontId="160" fillId="0" borderId="0"/>
    <xf numFmtId="0" fontId="158" fillId="0" borderId="0"/>
    <xf numFmtId="0" fontId="160" fillId="0" borderId="0"/>
    <xf numFmtId="0" fontId="160" fillId="0" borderId="0"/>
    <xf numFmtId="0" fontId="134" fillId="0" borderId="0"/>
    <xf numFmtId="0" fontId="140" fillId="0" borderId="96" applyNumberFormat="0" applyFill="0" applyAlignment="0" applyProtection="0"/>
    <xf numFmtId="0" fontId="160" fillId="0" borderId="0"/>
    <xf numFmtId="0" fontId="141" fillId="30" borderId="1" applyNumberFormat="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0" fillId="0" borderId="0"/>
    <xf numFmtId="0" fontId="150" fillId="0" borderId="0"/>
    <xf numFmtId="0" fontId="150" fillId="0" borderId="0"/>
    <xf numFmtId="0" fontId="150" fillId="0" borderId="0"/>
    <xf numFmtId="0" fontId="150" fillId="0" borderId="0"/>
    <xf numFmtId="0" fontId="134" fillId="0" borderId="0"/>
    <xf numFmtId="0" fontId="150" fillId="0" borderId="0"/>
    <xf numFmtId="0" fontId="185"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4" fillId="0" borderId="0"/>
    <xf numFmtId="0" fontId="160" fillId="32" borderId="7" applyNumberFormat="0" applyFont="0" applyAlignment="0" applyProtection="0"/>
    <xf numFmtId="0" fontId="168" fillId="27" borderId="8" applyNumberFormat="0" applyAlignment="0" applyProtection="0"/>
    <xf numFmtId="168" fontId="178" fillId="0" borderId="0"/>
    <xf numFmtId="0" fontId="150" fillId="0" borderId="0"/>
    <xf numFmtId="0" fontId="150" fillId="0" borderId="0"/>
    <xf numFmtId="0" fontId="150" fillId="0" borderId="0"/>
    <xf numFmtId="0" fontId="150" fillId="0" borderId="0"/>
    <xf numFmtId="0" fontId="150" fillId="32" borderId="7" applyNumberFormat="0" applyFont="0" applyAlignment="0" applyProtection="0"/>
    <xf numFmtId="0" fontId="150" fillId="32" borderId="7" applyNumberFormat="0" applyFont="0" applyAlignment="0" applyProtection="0"/>
    <xf numFmtId="0" fontId="150" fillId="32" borderId="7" applyNumberFormat="0" applyFont="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44" fontId="178" fillId="0" borderId="0" applyFont="0" applyFill="0" applyBorder="0" applyAlignment="0" applyProtection="0"/>
    <xf numFmtId="0" fontId="160" fillId="11" borderId="0" applyNumberFormat="0" applyBorder="0" applyAlignment="0" applyProtection="0"/>
    <xf numFmtId="0" fontId="150" fillId="0" borderId="0"/>
    <xf numFmtId="0" fontId="150" fillId="0" borderId="0"/>
    <xf numFmtId="0" fontId="149" fillId="84" borderId="0" applyNumberFormat="0" applyBorder="0" applyAlignment="0" applyProtection="0"/>
    <xf numFmtId="44" fontId="178" fillId="0" borderId="0" applyFont="0" applyFill="0" applyBorder="0" applyAlignment="0" applyProtection="0"/>
    <xf numFmtId="0" fontId="149" fillId="25"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50" fillId="44" borderId="0" applyNumberFormat="0" applyBorder="0" applyAlignment="0" applyProtection="0"/>
    <xf numFmtId="43" fontId="178" fillId="0" borderId="0" applyFont="0" applyFill="0" applyBorder="0" applyAlignment="0" applyProtection="0"/>
    <xf numFmtId="44" fontId="178" fillId="0" borderId="0" applyFont="0" applyFill="0" applyBorder="0" applyAlignment="0" applyProtection="0"/>
    <xf numFmtId="0" fontId="149" fillId="93" borderId="0" applyNumberFormat="0" applyBorder="0" applyAlignment="0" applyProtection="0"/>
    <xf numFmtId="43"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0" fontId="149" fillId="90" borderId="0" applyNumberFormat="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5" fontId="178" fillId="0" borderId="0" applyFont="0" applyFill="0" applyBorder="0" applyAlignment="0" applyProtection="0"/>
    <xf numFmtId="0" fontId="160" fillId="0" borderId="0"/>
    <xf numFmtId="0" fontId="160" fillId="0" borderId="0"/>
    <xf numFmtId="168" fontId="177" fillId="0" borderId="0"/>
    <xf numFmtId="0" fontId="160" fillId="0" borderId="0"/>
    <xf numFmtId="0" fontId="160" fillId="0" borderId="0"/>
    <xf numFmtId="0" fontId="160" fillId="0" borderId="0"/>
    <xf numFmtId="0" fontId="177" fillId="0" borderId="0"/>
    <xf numFmtId="0" fontId="177" fillId="0" borderId="0"/>
    <xf numFmtId="0" fontId="160" fillId="0" borderId="0"/>
    <xf numFmtId="0" fontId="160" fillId="0" borderId="0"/>
    <xf numFmtId="0" fontId="150" fillId="0" borderId="0"/>
    <xf numFmtId="0" fontId="160" fillId="0" borderId="0"/>
    <xf numFmtId="0" fontId="160" fillId="0" borderId="0"/>
    <xf numFmtId="0" fontId="160" fillId="0" borderId="0"/>
    <xf numFmtId="0" fontId="160" fillId="0" borderId="0"/>
    <xf numFmtId="0" fontId="160" fillId="0" borderId="0"/>
    <xf numFmtId="0" fontId="140" fillId="0" borderId="0" applyNumberFormat="0" applyFill="0" applyBorder="0" applyAlignment="0" applyProtection="0"/>
    <xf numFmtId="0" fontId="160" fillId="0" borderId="0"/>
    <xf numFmtId="0" fontId="141" fillId="30" borderId="1" applyNumberFormat="0" applyAlignment="0" applyProtection="0"/>
    <xf numFmtId="0" fontId="150" fillId="0" borderId="0"/>
    <xf numFmtId="0" fontId="150" fillId="0" borderId="0"/>
    <xf numFmtId="0" fontId="150" fillId="0" borderId="0"/>
    <xf numFmtId="0" fontId="160" fillId="0" borderId="0"/>
    <xf numFmtId="0" fontId="150" fillId="0" borderId="0"/>
    <xf numFmtId="0" fontId="134" fillId="0" borderId="0"/>
    <xf numFmtId="0" fontId="150" fillId="0" borderId="0"/>
    <xf numFmtId="0" fontId="150" fillId="0" borderId="0"/>
    <xf numFmtId="0" fontId="156" fillId="0" borderId="0"/>
    <xf numFmtId="0" fontId="150" fillId="0" borderId="0"/>
    <xf numFmtId="0" fontId="150" fillId="0" borderId="0"/>
    <xf numFmtId="0" fontId="134" fillId="0" borderId="0"/>
    <xf numFmtId="0" fontId="160" fillId="0" borderId="0"/>
    <xf numFmtId="0" fontId="150" fillId="0" borderId="0"/>
    <xf numFmtId="0" fontId="150" fillId="32" borderId="7" applyNumberFormat="0" applyFont="0" applyAlignment="0" applyProtection="0"/>
    <xf numFmtId="0" fontId="150" fillId="0" borderId="0"/>
    <xf numFmtId="0" fontId="150" fillId="0" borderId="0"/>
    <xf numFmtId="43" fontId="178"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44" fontId="178" fillId="0" borderId="0" applyFont="0" applyFill="0" applyBorder="0" applyAlignment="0" applyProtection="0"/>
    <xf numFmtId="0" fontId="160" fillId="0" borderId="0"/>
    <xf numFmtId="0" fontId="158" fillId="0" borderId="0"/>
    <xf numFmtId="0" fontId="1" fillId="0" borderId="0"/>
    <xf numFmtId="0" fontId="160" fillId="0" borderId="0"/>
    <xf numFmtId="175" fontId="178" fillId="0" borderId="0" applyFont="0" applyFill="0" applyBorder="0" applyAlignment="0" applyProtection="0"/>
    <xf numFmtId="0" fontId="160" fillId="0" borderId="0"/>
    <xf numFmtId="0" fontId="150" fillId="104" borderId="0" applyNumberFormat="0" applyBorder="0" applyAlignment="0" applyProtection="0"/>
    <xf numFmtId="0" fontId="150" fillId="11" borderId="0" applyNumberFormat="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3"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167" fontId="178" fillId="0" borderId="0" applyFont="0" applyFill="0" applyBorder="0" applyAlignment="0" applyProtection="0"/>
    <xf numFmtId="175" fontId="178" fillId="0" borderId="0" applyFont="0" applyFill="0" applyBorder="0" applyAlignment="0" applyProtection="0"/>
    <xf numFmtId="0" fontId="149" fillId="21" borderId="0" applyNumberFormat="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164" fontId="178" fillId="0" borderId="0" applyFont="0" applyFill="0" applyBorder="0" applyAlignment="0" applyProtection="0"/>
    <xf numFmtId="0" fontId="150" fillId="95" borderId="0" applyNumberFormat="0" applyBorder="0" applyAlignment="0" applyProtection="0"/>
    <xf numFmtId="0" fontId="150" fillId="107" borderId="0" applyNumberFormat="0" applyBorder="0" applyAlignment="0" applyProtection="0"/>
    <xf numFmtId="44"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0" fontId="150" fillId="107" borderId="0" applyNumberFormat="0" applyBorder="0" applyAlignment="0" applyProtection="0"/>
    <xf numFmtId="0" fontId="160" fillId="0" borderId="0"/>
    <xf numFmtId="167"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67"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0" fontId="149" fillId="24" borderId="0" applyNumberFormat="0" applyBorder="0" applyAlignment="0" applyProtection="0"/>
    <xf numFmtId="44" fontId="178" fillId="0" borderId="0" applyFont="0" applyFill="0" applyBorder="0" applyAlignment="0" applyProtection="0"/>
    <xf numFmtId="0" fontId="150" fillId="0" borderId="0"/>
    <xf numFmtId="0" fontId="134" fillId="0" borderId="0"/>
    <xf numFmtId="0" fontId="138" fillId="0" borderId="3" applyNumberFormat="0" applyFill="0" applyAlignment="0" applyProtection="0"/>
    <xf numFmtId="0" fontId="160" fillId="0" borderId="0"/>
    <xf numFmtId="168" fontId="177" fillId="0" borderId="0"/>
    <xf numFmtId="0" fontId="160" fillId="0" borderId="0"/>
    <xf numFmtId="0" fontId="152" fillId="0" borderId="0" applyNumberFormat="0" applyFill="0" applyBorder="0" applyAlignment="0" applyProtection="0"/>
    <xf numFmtId="0" fontId="150" fillId="0" borderId="0"/>
    <xf numFmtId="0" fontId="160" fillId="0" borderId="0"/>
    <xf numFmtId="0" fontId="150" fillId="0" borderId="0"/>
    <xf numFmtId="0" fontId="150" fillId="0" borderId="0"/>
    <xf numFmtId="0" fontId="150" fillId="0" borderId="0"/>
    <xf numFmtId="0" fontId="134" fillId="0" borderId="0"/>
    <xf numFmtId="0" fontId="134"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0" fillId="0" borderId="0"/>
    <xf numFmtId="0" fontId="160" fillId="0" borderId="0"/>
    <xf numFmtId="0" fontId="150" fillId="0" borderId="0"/>
    <xf numFmtId="0" fontId="142" fillId="27" borderId="8" applyNumberFormat="0" applyAlignment="0" applyProtection="0"/>
    <xf numFmtId="0" fontId="150" fillId="0" borderId="0"/>
    <xf numFmtId="0" fontId="150" fillId="0" borderId="0"/>
    <xf numFmtId="167"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50" fillId="41" borderId="0" applyNumberFormat="0" applyBorder="0" applyAlignment="0" applyProtection="0"/>
    <xf numFmtId="167" fontId="178" fillId="0" borderId="0" applyFont="0" applyFill="0" applyBorder="0" applyAlignment="0" applyProtection="0"/>
    <xf numFmtId="175" fontId="178" fillId="0" borderId="0" applyFont="0" applyFill="0" applyBorder="0" applyAlignment="0" applyProtection="0"/>
    <xf numFmtId="0" fontId="150" fillId="101" borderId="0" applyNumberFormat="0" applyBorder="0" applyAlignment="0" applyProtection="0"/>
    <xf numFmtId="43" fontId="178" fillId="0" borderId="0" applyFont="0" applyFill="0" applyBorder="0" applyAlignment="0" applyProtection="0"/>
    <xf numFmtId="0" fontId="150" fillId="0" borderId="0"/>
    <xf numFmtId="0" fontId="153" fillId="0" borderId="0" applyNumberFormat="0" applyFill="0" applyBorder="0" applyAlignment="0" applyProtection="0"/>
    <xf numFmtId="0" fontId="137" fillId="0" borderId="0" applyNumberFormat="0" applyFill="0" applyBorder="0" applyAlignment="0" applyProtection="0"/>
    <xf numFmtId="0" fontId="160" fillId="0" borderId="0"/>
    <xf numFmtId="0" fontId="160" fillId="0" borderId="0"/>
    <xf numFmtId="0" fontId="160" fillId="0" borderId="0"/>
    <xf numFmtId="0" fontId="150" fillId="0" borderId="0"/>
    <xf numFmtId="0" fontId="150" fillId="0" borderId="0"/>
    <xf numFmtId="0" fontId="134" fillId="0" borderId="0"/>
    <xf numFmtId="0" fontId="150" fillId="0" borderId="0"/>
    <xf numFmtId="0" fontId="150" fillId="0" borderId="0"/>
    <xf numFmtId="0" fontId="150" fillId="0" borderId="0"/>
    <xf numFmtId="0" fontId="160" fillId="0" borderId="0"/>
    <xf numFmtId="0" fontId="150" fillId="0" borderId="0"/>
    <xf numFmtId="0" fontId="150" fillId="0" borderId="0"/>
    <xf numFmtId="172" fontId="178" fillId="0" borderId="0" applyFont="0" applyFill="0" applyBorder="0" applyAlignment="0" applyProtection="0"/>
    <xf numFmtId="0" fontId="150" fillId="8" borderId="0" applyNumberFormat="0" applyBorder="0" applyAlignment="0" applyProtection="0"/>
    <xf numFmtId="0" fontId="150" fillId="106" borderId="0" applyNumberFormat="0" applyBorder="0" applyAlignment="0" applyProtection="0"/>
    <xf numFmtId="167" fontId="1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8" fillId="0" borderId="0" applyFont="0" applyFill="0" applyBorder="0" applyAlignment="0" applyProtection="0"/>
    <xf numFmtId="0" fontId="150" fillId="5" borderId="0" applyNumberFormat="0" applyBorder="0" applyAlignment="0" applyProtection="0"/>
    <xf numFmtId="44" fontId="178" fillId="0" borderId="0" applyFont="0" applyFill="0" applyBorder="0" applyAlignment="0" applyProtection="0"/>
    <xf numFmtId="44" fontId="178" fillId="0" borderId="0" applyFont="0" applyFill="0" applyBorder="0" applyAlignment="0" applyProtection="0"/>
    <xf numFmtId="0" fontId="150" fillId="44" borderId="0" applyNumberFormat="0" applyBorder="0" applyAlignment="0" applyProtection="0"/>
    <xf numFmtId="0" fontId="136" fillId="0" borderId="0" applyNumberFormat="0" applyFill="0" applyBorder="0" applyAlignment="0" applyProtection="0"/>
    <xf numFmtId="0" fontId="1" fillId="0" borderId="0"/>
    <xf numFmtId="0" fontId="1" fillId="0" borderId="0"/>
    <xf numFmtId="0" fontId="1" fillId="0" borderId="0"/>
    <xf numFmtId="0" fontId="150" fillId="0" borderId="0"/>
    <xf numFmtId="0" fontId="1" fillId="0" borderId="0"/>
    <xf numFmtId="0" fontId="150" fillId="0" borderId="0"/>
    <xf numFmtId="0" fontId="156" fillId="0" borderId="0"/>
    <xf numFmtId="0" fontId="160" fillId="0" borderId="0"/>
    <xf numFmtId="0" fontId="1" fillId="0" borderId="0"/>
    <xf numFmtId="43" fontId="178" fillId="0" borderId="0" applyFont="0" applyFill="0" applyBorder="0" applyAlignment="0" applyProtection="0"/>
    <xf numFmtId="44" fontId="1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50" fillId="105" borderId="0" applyNumberFormat="0" applyBorder="0" applyAlignment="0" applyProtection="0"/>
    <xf numFmtId="0" fontId="1" fillId="0" borderId="0"/>
    <xf numFmtId="43" fontId="178" fillId="0" borderId="0" applyFont="0" applyFill="0" applyBorder="0" applyAlignment="0" applyProtection="0"/>
    <xf numFmtId="44" fontId="178" fillId="0" borderId="0" applyFont="0" applyFill="0" applyBorder="0" applyAlignment="0" applyProtection="0"/>
    <xf numFmtId="175" fontId="178" fillId="0" borderId="0" applyFont="0" applyFill="0" applyBorder="0" applyAlignment="0" applyProtection="0"/>
    <xf numFmtId="43" fontId="178" fillId="0" borderId="0" applyFont="0" applyFill="0" applyBorder="0" applyAlignment="0" applyProtection="0"/>
    <xf numFmtId="44" fontId="178" fillId="0" borderId="0" applyFont="0" applyFill="0" applyBorder="0" applyAlignment="0" applyProtection="0"/>
    <xf numFmtId="0" fontId="78" fillId="0" borderId="0" applyNumberFormat="0" applyFill="0" applyBorder="0" applyProtection="0">
      <protection locked="0"/>
    </xf>
    <xf numFmtId="0" fontId="160" fillId="0" borderId="0"/>
    <xf numFmtId="0" fontId="1" fillId="0" borderId="0"/>
    <xf numFmtId="0" fontId="139" fillId="0" borderId="10" applyNumberFormat="0" applyFill="0" applyAlignment="0" applyProtection="0"/>
    <xf numFmtId="0" fontId="160" fillId="0" borderId="0"/>
    <xf numFmtId="0" fontId="150" fillId="0" borderId="0"/>
    <xf numFmtId="0" fontId="150" fillId="0" borderId="0"/>
    <xf numFmtId="0" fontId="150" fillId="0" borderId="0"/>
    <xf numFmtId="0" fontId="150" fillId="0" borderId="0"/>
    <xf numFmtId="0" fontId="134" fillId="0" borderId="0"/>
    <xf numFmtId="0" fontId="160" fillId="0" borderId="0"/>
    <xf numFmtId="0" fontId="150" fillId="0" borderId="0"/>
    <xf numFmtId="0" fontId="1" fillId="0" borderId="0"/>
    <xf numFmtId="0" fontId="1" fillId="0" borderId="0"/>
    <xf numFmtId="0" fontId="160" fillId="0" borderId="0"/>
    <xf numFmtId="0" fontId="160" fillId="0" borderId="0"/>
    <xf numFmtId="0" fontId="150" fillId="0" borderId="0"/>
    <xf numFmtId="0" fontId="150" fillId="0" borderId="0"/>
    <xf numFmtId="0" fontId="1" fillId="32" borderId="7" applyNumberFormat="0" applyFont="0" applyAlignment="0" applyProtection="0"/>
    <xf numFmtId="0" fontId="1" fillId="61" borderId="0" applyNumberFormat="0" applyBorder="0" applyAlignment="0" applyProtection="0"/>
    <xf numFmtId="0" fontId="185" fillId="0" borderId="0"/>
    <xf numFmtId="0" fontId="1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0" borderId="0"/>
    <xf numFmtId="0" fontId="150" fillId="32" borderId="7" applyNumberFormat="0" applyFont="0" applyAlignment="0" applyProtection="0"/>
    <xf numFmtId="0" fontId="160" fillId="0" borderId="0"/>
    <xf numFmtId="0" fontId="160" fillId="0" borderId="0"/>
    <xf numFmtId="44" fontId="178" fillId="0" borderId="0" applyFont="0" applyFill="0" applyBorder="0" applyAlignment="0" applyProtection="0"/>
    <xf numFmtId="0" fontId="1" fillId="0" borderId="0"/>
    <xf numFmtId="0" fontId="150" fillId="12" borderId="0" applyNumberFormat="0" applyBorder="0" applyAlignment="0" applyProtection="0"/>
    <xf numFmtId="172" fontId="178"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50" fillId="0" borderId="0"/>
    <xf numFmtId="0" fontId="150" fillId="0" borderId="0"/>
    <xf numFmtId="0" fontId="160" fillId="0" borderId="0"/>
    <xf numFmtId="173" fontId="178" fillId="0" borderId="0" applyFont="0" applyFill="0" applyBorder="0" applyAlignment="0" applyProtection="0"/>
    <xf numFmtId="43" fontId="178" fillId="0" borderId="0" applyFont="0" applyFill="0" applyBorder="0" applyAlignment="0" applyProtection="0"/>
    <xf numFmtId="0" fontId="150" fillId="8" borderId="0" applyNumberFormat="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0" fontId="150" fillId="86" borderId="0" applyNumberFormat="0" applyBorder="0" applyAlignment="0" applyProtection="0"/>
    <xf numFmtId="0" fontId="150" fillId="90" borderId="0" applyNumberFormat="0" applyBorder="0" applyAlignment="0" applyProtection="0"/>
    <xf numFmtId="0" fontId="150" fillId="0" borderId="0"/>
    <xf numFmtId="0" fontId="156" fillId="0" borderId="0"/>
    <xf numFmtId="0" fontId="150" fillId="0" borderId="0"/>
    <xf numFmtId="44" fontId="178" fillId="0" borderId="0" applyFont="0" applyFill="0" applyBorder="0" applyAlignment="0" applyProtection="0"/>
    <xf numFmtId="44" fontId="1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7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78" fillId="0" borderId="0" applyFont="0" applyFill="0" applyBorder="0" applyAlignment="0" applyProtection="0"/>
    <xf numFmtId="0" fontId="150" fillId="0" borderId="0"/>
    <xf numFmtId="0" fontId="150" fillId="0" borderId="0"/>
    <xf numFmtId="0" fontId="150" fillId="0" borderId="0"/>
    <xf numFmtId="0" fontId="160" fillId="0" borderId="0"/>
    <xf numFmtId="0" fontId="145" fillId="0" borderId="6" applyNumberFormat="0" applyFill="0" applyAlignment="0" applyProtection="0"/>
    <xf numFmtId="44" fontId="178" fillId="0" borderId="0" applyFont="0" applyFill="0" applyBorder="0" applyAlignment="0" applyProtection="0"/>
    <xf numFmtId="44" fontId="178" fillId="0" borderId="0" applyFont="0" applyFill="0" applyBorder="0" applyAlignment="0" applyProtection="0"/>
    <xf numFmtId="43" fontId="178" fillId="0" borderId="0" applyFont="0" applyFill="0" applyBorder="0" applyAlignment="0" applyProtection="0"/>
    <xf numFmtId="44" fontId="178" fillId="0" borderId="0" applyFont="0" applyFill="0" applyBorder="0" applyAlignment="0" applyProtection="0"/>
    <xf numFmtId="0" fontId="150" fillId="7" borderId="0" applyNumberFormat="0" applyBorder="0" applyAlignment="0" applyProtection="0"/>
    <xf numFmtId="0" fontId="160" fillId="0" borderId="0"/>
    <xf numFmtId="0" fontId="134"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50" fillId="6"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49" fillId="87"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172" fontId="178" fillId="0" borderId="0" applyFont="0" applyFill="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60" fillId="0" borderId="0"/>
    <xf numFmtId="0" fontId="150" fillId="32" borderId="7" applyNumberFormat="0" applyFont="0" applyAlignment="0" applyProtection="0"/>
    <xf numFmtId="0" fontId="134" fillId="0" borderId="0"/>
    <xf numFmtId="0" fontId="150" fillId="0" borderId="0"/>
    <xf numFmtId="0" fontId="155" fillId="0" borderId="0">
      <alignment vertical="center"/>
    </xf>
    <xf numFmtId="0" fontId="160" fillId="0" borderId="0"/>
    <xf numFmtId="43" fontId="178" fillId="0" borderId="0" applyFont="0" applyFill="0" applyBorder="0" applyAlignment="0" applyProtection="0"/>
    <xf numFmtId="0" fontId="1" fillId="74" borderId="0" applyNumberFormat="0" applyBorder="0" applyAlignment="0" applyProtection="0"/>
    <xf numFmtId="0" fontId="1" fillId="59" borderId="0" applyNumberFormat="0" applyBorder="0" applyAlignment="0" applyProtection="0"/>
    <xf numFmtId="0" fontId="150" fillId="0" borderId="0"/>
    <xf numFmtId="0" fontId="150" fillId="0" borderId="0"/>
    <xf numFmtId="0" fontId="185" fillId="0" borderId="0"/>
    <xf numFmtId="0" fontId="150" fillId="0" borderId="0"/>
    <xf numFmtId="175" fontId="178" fillId="0" borderId="0" applyFont="0" applyFill="0" applyBorder="0" applyAlignment="0" applyProtection="0"/>
    <xf numFmtId="0" fontId="156" fillId="0" borderId="0"/>
    <xf numFmtId="0" fontId="160" fillId="0" borderId="0"/>
    <xf numFmtId="0" fontId="134" fillId="0" borderId="0"/>
    <xf numFmtId="0" fontId="150" fillId="0" borderId="0"/>
    <xf numFmtId="0" fontId="150" fillId="0" borderId="0"/>
    <xf numFmtId="0" fontId="160" fillId="0" borderId="0"/>
    <xf numFmtId="166" fontId="178" fillId="0" borderId="0" applyFont="0" applyFill="0" applyBorder="0" applyAlignment="0" applyProtection="0"/>
    <xf numFmtId="166" fontId="178" fillId="0" borderId="0" applyFont="0" applyFill="0" applyBorder="0" applyAlignment="0" applyProtection="0"/>
    <xf numFmtId="175"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5"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0" fontId="150" fillId="97" borderId="0" applyNumberFormat="0" applyBorder="0" applyAlignment="0" applyProtection="0"/>
    <xf numFmtId="0" fontId="149" fillId="99" borderId="0" applyNumberFormat="0" applyBorder="0" applyAlignment="0" applyProtection="0"/>
    <xf numFmtId="0" fontId="160" fillId="0" borderId="0"/>
    <xf numFmtId="44"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43" fontId="178" fillId="0" borderId="0" applyFont="0" applyFill="0" applyBorder="0" applyAlignment="0" applyProtection="0"/>
    <xf numFmtId="0" fontId="149" fillId="96" borderId="0" applyNumberFormat="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43" fontId="178" fillId="0" borderId="0" applyFont="0" applyFill="0" applyBorder="0" applyAlignment="0" applyProtection="0"/>
    <xf numFmtId="175" fontId="178" fillId="0" borderId="0" applyFont="0" applyFill="0" applyBorder="0" applyAlignment="0" applyProtection="0"/>
    <xf numFmtId="167" fontId="178" fillId="0" borderId="0" applyFont="0" applyFill="0" applyBorder="0" applyAlignment="0" applyProtection="0"/>
    <xf numFmtId="0" fontId="150" fillId="93" borderId="0" applyNumberFormat="0" applyBorder="0" applyAlignment="0" applyProtection="0"/>
    <xf numFmtId="44" fontId="178" fillId="0" borderId="0" applyFont="0" applyFill="0" applyBorder="0" applyAlignment="0" applyProtection="0"/>
    <xf numFmtId="0" fontId="12" fillId="0" borderId="0" applyNumberFormat="0" applyFill="0" applyBorder="0">
      <protection locked="0"/>
    </xf>
    <xf numFmtId="0" fontId="143" fillId="27" borderId="1" applyNumberFormat="0" applyAlignment="0" applyProtection="0"/>
    <xf numFmtId="0" fontId="1" fillId="0" borderId="0"/>
    <xf numFmtId="43" fontId="178" fillId="0" borderId="0" applyFont="0" applyFill="0" applyBorder="0" applyAlignment="0" applyProtection="0"/>
    <xf numFmtId="0" fontId="149" fillId="90" borderId="0" applyNumberFormat="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166" fontId="178" fillId="0" borderId="0" applyFont="0" applyFill="0" applyBorder="0" applyAlignment="0" applyProtection="0"/>
    <xf numFmtId="0" fontId="150" fillId="0" borderId="0"/>
    <xf numFmtId="172" fontId="178" fillId="0" borderId="0" applyFont="0" applyFill="0" applyBorder="0" applyAlignment="0" applyProtection="0"/>
    <xf numFmtId="44" fontId="178" fillId="0" borderId="0" applyFont="0" applyFill="0" applyBorder="0" applyAlignment="0" applyProtection="0"/>
    <xf numFmtId="0" fontId="150" fillId="42" borderId="0" applyNumberFormat="0" applyBorder="0" applyAlignment="0" applyProtection="0"/>
    <xf numFmtId="0" fontId="150" fillId="0" borderId="0"/>
    <xf numFmtId="172" fontId="178" fillId="0" borderId="0" applyFont="0" applyFill="0" applyBorder="0" applyAlignment="0" applyProtection="0"/>
    <xf numFmtId="0" fontId="160" fillId="0" borderId="0"/>
    <xf numFmtId="0" fontId="150" fillId="91" borderId="0" applyNumberFormat="0" applyBorder="0" applyAlignment="0" applyProtection="0"/>
    <xf numFmtId="166"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50" fillId="0" borderId="0"/>
    <xf numFmtId="0" fontId="150" fillId="0" borderId="0"/>
    <xf numFmtId="0" fontId="150" fillId="0" borderId="0"/>
    <xf numFmtId="0" fontId="160" fillId="0" borderId="0"/>
    <xf numFmtId="0" fontId="134" fillId="0" borderId="0"/>
    <xf numFmtId="0" fontId="150" fillId="0" borderId="0"/>
    <xf numFmtId="175" fontId="178" fillId="0" borderId="0" applyFont="0" applyFill="0" applyBorder="0" applyAlignment="0" applyProtection="0"/>
    <xf numFmtId="0" fontId="150" fillId="0" borderId="0"/>
    <xf numFmtId="0" fontId="150" fillId="0" borderId="0"/>
    <xf numFmtId="0" fontId="147" fillId="29" borderId="0" applyNumberFormat="0" applyBorder="0" applyAlignment="0" applyProtection="0"/>
    <xf numFmtId="0" fontId="1" fillId="77" borderId="0" applyNumberFormat="0" applyBorder="0" applyAlignment="0" applyProtection="0"/>
    <xf numFmtId="0" fontId="147" fillId="29" borderId="0" applyNumberFormat="0" applyBorder="0" applyAlignment="0" applyProtection="0"/>
    <xf numFmtId="0" fontId="150" fillId="0" borderId="0"/>
    <xf numFmtId="0" fontId="1" fillId="62" borderId="0" applyNumberFormat="0" applyBorder="0" applyAlignment="0" applyProtection="0"/>
    <xf numFmtId="0" fontId="150" fillId="0" borderId="0"/>
    <xf numFmtId="0" fontId="149" fillId="23" borderId="0" applyNumberFormat="0" applyBorder="0" applyAlignment="0" applyProtection="0"/>
    <xf numFmtId="44" fontId="178" fillId="0" borderId="0" applyFont="0" applyFill="0" applyBorder="0" applyAlignment="0" applyProtection="0"/>
    <xf numFmtId="43" fontId="178" fillId="0" borderId="0" applyFont="0" applyFill="0" applyBorder="0" applyAlignment="0" applyProtection="0"/>
    <xf numFmtId="0" fontId="150" fillId="0" borderId="0"/>
    <xf numFmtId="0" fontId="150" fillId="0" borderId="0"/>
    <xf numFmtId="0" fontId="160" fillId="0" borderId="0"/>
    <xf numFmtId="0" fontId="150" fillId="0" borderId="0"/>
    <xf numFmtId="172" fontId="178" fillId="0" borderId="0" applyFont="0" applyFill="0" applyBorder="0" applyAlignment="0" applyProtection="0"/>
    <xf numFmtId="167" fontId="178" fillId="0" borderId="0" applyFont="0" applyFill="0" applyBorder="0" applyAlignment="0" applyProtection="0"/>
    <xf numFmtId="0" fontId="1" fillId="69" borderId="0" applyNumberFormat="0" applyBorder="0" applyAlignment="0" applyProtection="0"/>
    <xf numFmtId="0" fontId="150" fillId="0" borderId="0"/>
    <xf numFmtId="0" fontId="148" fillId="26" borderId="0" applyNumberFormat="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0" fontId="150" fillId="102" borderId="0" applyNumberFormat="0" applyBorder="0" applyAlignment="0" applyProtection="0"/>
    <xf numFmtId="0" fontId="150" fillId="13" borderId="0" applyNumberFormat="0" applyBorder="0" applyAlignment="0" applyProtection="0"/>
    <xf numFmtId="166" fontId="178" fillId="0" borderId="0" applyFont="0" applyFill="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67" fontId="178" fillId="0" borderId="0" applyFont="0" applyFill="0" applyBorder="0" applyAlignment="0" applyProtection="0"/>
    <xf numFmtId="0" fontId="150" fillId="106" borderId="0" applyNumberFormat="0" applyBorder="0" applyAlignment="0" applyProtection="0"/>
    <xf numFmtId="44" fontId="178" fillId="0" borderId="0" applyFont="0" applyFill="0" applyBorder="0" applyAlignment="0" applyProtection="0"/>
    <xf numFmtId="0" fontId="144" fillId="28" borderId="2" applyNumberFormat="0" applyAlignment="0" applyProtection="0"/>
    <xf numFmtId="172"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 fillId="0" borderId="0"/>
    <xf numFmtId="0" fontId="133" fillId="0" borderId="0"/>
    <xf numFmtId="172" fontId="178" fillId="0" borderId="0" applyFont="0" applyFill="0" applyBorder="0" applyAlignment="0" applyProtection="0"/>
    <xf numFmtId="44" fontId="178" fillId="0" borderId="0" applyFont="0" applyFill="0" applyBorder="0" applyAlignment="0" applyProtection="0"/>
    <xf numFmtId="0" fontId="160" fillId="0" borderId="0"/>
    <xf numFmtId="0" fontId="150" fillId="0" borderId="0"/>
    <xf numFmtId="167" fontId="178" fillId="0" borderId="0" applyFont="0" applyFill="0" applyBorder="0" applyAlignment="0" applyProtection="0"/>
    <xf numFmtId="43" fontId="178" fillId="0" borderId="0" applyFont="0" applyFill="0" applyBorder="0" applyAlignment="0" applyProtection="0"/>
    <xf numFmtId="0" fontId="150" fillId="0" borderId="0"/>
    <xf numFmtId="0" fontId="150" fillId="0" borderId="0"/>
    <xf numFmtId="0" fontId="139" fillId="0" borderId="4" applyNumberFormat="0" applyFill="0" applyAlignment="0" applyProtection="0"/>
    <xf numFmtId="0" fontId="1" fillId="73" borderId="0" applyNumberFormat="0" applyBorder="0" applyAlignment="0" applyProtection="0"/>
    <xf numFmtId="0" fontId="1" fillId="58" borderId="0" applyNumberFormat="0" applyBorder="0" applyAlignment="0" applyProtection="0"/>
    <xf numFmtId="0" fontId="150" fillId="0" borderId="0"/>
    <xf numFmtId="17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42"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0" fontId="150" fillId="88" borderId="0" applyNumberFormat="0" applyBorder="0" applyAlignment="0" applyProtection="0"/>
    <xf numFmtId="0" fontId="149" fillId="99" borderId="0" applyNumberFormat="0" applyBorder="0" applyAlignment="0" applyProtection="0"/>
    <xf numFmtId="0" fontId="134" fillId="0" borderId="0"/>
    <xf numFmtId="166" fontId="178" fillId="0" borderId="0" applyFont="0" applyFill="0" applyBorder="0" applyAlignment="0" applyProtection="0"/>
    <xf numFmtId="175"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50" fillId="98" borderId="0" applyNumberFormat="0" applyBorder="0" applyAlignment="0" applyProtection="0"/>
    <xf numFmtId="166" fontId="178" fillId="0" borderId="0" applyFont="0" applyFill="0" applyBorder="0" applyAlignment="0" applyProtection="0"/>
    <xf numFmtId="0" fontId="150" fillId="3" borderId="0" applyNumberFormat="0" applyBorder="0" applyAlignment="0" applyProtection="0"/>
    <xf numFmtId="175" fontId="178" fillId="0" borderId="0" applyFont="0" applyFill="0" applyBorder="0" applyAlignment="0" applyProtection="0"/>
    <xf numFmtId="43" fontId="178" fillId="0" borderId="0" applyFont="0" applyFill="0" applyBorder="0" applyAlignment="0" applyProtection="0"/>
    <xf numFmtId="175"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 fillId="0" borderId="0"/>
    <xf numFmtId="0" fontId="149" fillId="22" borderId="0" applyNumberFormat="0" applyBorder="0" applyAlignment="0" applyProtection="0"/>
    <xf numFmtId="175" fontId="178" fillId="0" borderId="0" applyFont="0" applyFill="0" applyBorder="0" applyAlignment="0" applyProtection="0"/>
    <xf numFmtId="0" fontId="149" fillId="23" borderId="0" applyNumberFormat="0" applyBorder="0" applyAlignment="0" applyProtection="0"/>
    <xf numFmtId="0" fontId="160" fillId="0" borderId="0"/>
    <xf numFmtId="0" fontId="150" fillId="0" borderId="0"/>
    <xf numFmtId="0" fontId="150" fillId="0" borderId="0"/>
    <xf numFmtId="0" fontId="150" fillId="0" borderId="0"/>
    <xf numFmtId="0" fontId="150" fillId="0" borderId="0"/>
    <xf numFmtId="0" fontId="184" fillId="0" borderId="0">
      <alignment vertical="center"/>
    </xf>
    <xf numFmtId="0" fontId="1" fillId="79" borderId="0" applyNumberFormat="0" applyBorder="0" applyAlignment="0" applyProtection="0"/>
    <xf numFmtId="0" fontId="134" fillId="0" borderId="0"/>
    <xf numFmtId="173" fontId="178" fillId="0" borderId="0" applyFont="0" applyFill="0" applyBorder="0" applyAlignment="0" applyProtection="0"/>
    <xf numFmtId="0" fontId="1" fillId="65" borderId="0" applyNumberFormat="0" applyBorder="0" applyAlignment="0" applyProtection="0"/>
    <xf numFmtId="173" fontId="178" fillId="0" borderId="0" applyFont="0" applyFill="0" applyBorder="0" applyAlignment="0" applyProtection="0"/>
    <xf numFmtId="172" fontId="178" fillId="0" borderId="0" applyFont="0" applyFill="0" applyBorder="0" applyAlignment="0" applyProtection="0"/>
    <xf numFmtId="0" fontId="150" fillId="0" borderId="0"/>
    <xf numFmtId="0" fontId="185" fillId="0" borderId="0"/>
    <xf numFmtId="44" fontId="178" fillId="0" borderId="0" applyFont="0" applyFill="0" applyBorder="0" applyAlignment="0" applyProtection="0"/>
    <xf numFmtId="44" fontId="178" fillId="0" borderId="0" applyFont="0" applyFill="0" applyBorder="0" applyAlignment="0" applyProtection="0"/>
    <xf numFmtId="167" fontId="178" fillId="0" borderId="0" applyFont="0" applyFill="0" applyBorder="0" applyAlignment="0" applyProtection="0"/>
    <xf numFmtId="0" fontId="151" fillId="26" borderId="0" applyNumberFormat="0" applyBorder="0" applyAlignment="0" applyProtection="0"/>
    <xf numFmtId="44" fontId="178" fillId="0" borderId="0" applyFont="0" applyFill="0" applyBorder="0" applyAlignment="0" applyProtection="0"/>
    <xf numFmtId="44" fontId="178"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150" fillId="0" borderId="0"/>
    <xf numFmtId="0" fontId="160" fillId="0" borderId="0"/>
    <xf numFmtId="172" fontId="178" fillId="0" borderId="0" applyFont="0" applyFill="0" applyBorder="0" applyAlignment="0" applyProtection="0"/>
    <xf numFmtId="0" fontId="150" fillId="0" borderId="0"/>
    <xf numFmtId="0" fontId="134" fillId="0" borderId="0"/>
    <xf numFmtId="0" fontId="135" fillId="0" borderId="0" applyNumberFormat="0" applyFill="0" applyBorder="0" applyAlignment="0" applyProtection="0"/>
    <xf numFmtId="0" fontId="1" fillId="66" borderId="0" applyNumberFormat="0" applyBorder="0" applyAlignment="0" applyProtection="0"/>
    <xf numFmtId="0" fontId="160" fillId="0" borderId="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9" fillId="20" borderId="0" applyNumberFormat="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0" fontId="150" fillId="2" borderId="0" applyNumberFormat="0" applyBorder="0" applyAlignment="0" applyProtection="0"/>
    <xf numFmtId="0" fontId="150" fillId="89" borderId="0" applyNumberFormat="0" applyBorder="0" applyAlignment="0" applyProtection="0"/>
    <xf numFmtId="44" fontId="178" fillId="0" borderId="0" applyFont="0" applyFill="0" applyBorder="0" applyAlignment="0" applyProtection="0"/>
    <xf numFmtId="175" fontId="178" fillId="0" borderId="0" applyFont="0" applyFill="0" applyBorder="0" applyAlignment="0" applyProtection="0"/>
    <xf numFmtId="172" fontId="178" fillId="0" borderId="0" applyFont="0" applyFill="0" applyBorder="0" applyAlignment="0" applyProtection="0"/>
    <xf numFmtId="167" fontId="178" fillId="0" borderId="0" applyFont="0" applyFill="0" applyBorder="0" applyAlignment="0" applyProtection="0"/>
    <xf numFmtId="166" fontId="178" fillId="0" borderId="0" applyFont="0" applyFill="0" applyBorder="0" applyAlignment="0" applyProtection="0"/>
    <xf numFmtId="175" fontId="178" fillId="0" borderId="0" applyFont="0" applyFill="0" applyBorder="0" applyAlignment="0" applyProtection="0"/>
    <xf numFmtId="43" fontId="178" fillId="0" borderId="0" applyFont="0" applyFill="0" applyBorder="0" applyAlignment="0" applyProtection="0"/>
    <xf numFmtId="44" fontId="178" fillId="0" borderId="0" applyFont="0" applyFill="0" applyBorder="0" applyAlignment="0" applyProtection="0"/>
    <xf numFmtId="43" fontId="178" fillId="0" borderId="0" applyFont="0" applyFill="0" applyBorder="0" applyAlignment="0" applyProtection="0"/>
    <xf numFmtId="44" fontId="178" fillId="0" borderId="0" applyFont="0" applyFill="0" applyBorder="0" applyAlignment="0" applyProtection="0"/>
    <xf numFmtId="0" fontId="148" fillId="26" borderId="0" applyNumberFormat="0" applyBorder="0" applyAlignment="0" applyProtection="0"/>
    <xf numFmtId="166"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0" fontId="150" fillId="0" borderId="0"/>
    <xf numFmtId="0" fontId="154" fillId="31" borderId="0" applyNumberFormat="0" applyBorder="0" applyAlignment="0" applyProtection="0"/>
    <xf numFmtId="0" fontId="150" fillId="0" borderId="0"/>
    <xf numFmtId="0" fontId="150" fillId="0" borderId="0"/>
    <xf numFmtId="172" fontId="178" fillId="0" borderId="0" applyFont="0" applyFill="0" applyBorder="0" applyAlignment="0" applyProtection="0"/>
    <xf numFmtId="0" fontId="1" fillId="70" borderId="0" applyNumberFormat="0" applyBorder="0" applyAlignment="0" applyProtection="0"/>
    <xf numFmtId="0" fontId="142" fillId="27" borderId="8" applyNumberFormat="0" applyAlignment="0" applyProtection="0"/>
    <xf numFmtId="0" fontId="144" fillId="28" borderId="2" applyNumberFormat="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0" fontId="150" fillId="103" borderId="0" applyNumberFormat="0" applyBorder="0" applyAlignment="0" applyProtection="0"/>
    <xf numFmtId="0" fontId="149" fillId="96" borderId="0" applyNumberFormat="0" applyBorder="0" applyAlignment="0" applyProtection="0"/>
    <xf numFmtId="166" fontId="178" fillId="0" borderId="0" applyFon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167" fontId="178" fillId="0" borderId="0" applyFont="0" applyFill="0" applyBorder="0" applyAlignment="0" applyProtection="0"/>
    <xf numFmtId="0" fontId="150" fillId="9" borderId="0" applyNumberFormat="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67"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33" fillId="0" borderId="0"/>
    <xf numFmtId="172" fontId="178" fillId="0" borderId="0" applyFont="0" applyFill="0" applyBorder="0" applyAlignment="0" applyProtection="0"/>
    <xf numFmtId="44" fontId="178"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172" fontId="178" fillId="0" borderId="0" applyFont="0" applyFill="0" applyBorder="0" applyAlignment="0" applyProtection="0"/>
    <xf numFmtId="0" fontId="150" fillId="105" borderId="0" applyNumberFormat="0" applyBorder="0" applyAlignment="0" applyProtection="0"/>
    <xf numFmtId="0" fontId="150" fillId="0" borderId="0"/>
    <xf numFmtId="0" fontId="160" fillId="0" borderId="0"/>
    <xf numFmtId="0" fontId="160" fillId="0" borderId="0"/>
    <xf numFmtId="0" fontId="150" fillId="0" borderId="0"/>
    <xf numFmtId="167" fontId="178" fillId="0" borderId="0" applyFont="0" applyFill="0" applyBorder="0" applyAlignment="0" applyProtection="0"/>
    <xf numFmtId="0" fontId="1" fillId="67" borderId="0" applyNumberFormat="0" applyBorder="0" applyAlignment="0" applyProtection="0"/>
    <xf numFmtId="0" fontId="160" fillId="0" borderId="0"/>
    <xf numFmtId="0" fontId="151" fillId="26" borderId="0" applyNumberFormat="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0" fontId="150" fillId="2" borderId="0" applyNumberFormat="0" applyBorder="0" applyAlignment="0" applyProtection="0"/>
    <xf numFmtId="0" fontId="150" fillId="10" borderId="0" applyNumberFormat="0" applyBorder="0" applyAlignment="0" applyProtection="0"/>
    <xf numFmtId="4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50" fillId="103" borderId="0" applyNumberFormat="0" applyBorder="0" applyAlignment="0" applyProtection="0"/>
    <xf numFmtId="0" fontId="149" fillId="20" borderId="0" applyNumberFormat="0" applyBorder="0" applyAlignment="0" applyProtection="0"/>
    <xf numFmtId="0" fontId="149" fillId="22" borderId="0" applyNumberFormat="0" applyBorder="0" applyAlignment="0" applyProtection="0"/>
    <xf numFmtId="44" fontId="178" fillId="0" borderId="0" applyFont="0" applyFill="0" applyBorder="0" applyAlignment="0" applyProtection="0"/>
    <xf numFmtId="43" fontId="178" fillId="0" borderId="0" applyFont="0" applyFill="0" applyBorder="0" applyAlignment="0" applyProtection="0"/>
    <xf numFmtId="175" fontId="178" fillId="0" borderId="0" applyFont="0" applyFill="0" applyBorder="0" applyAlignment="0" applyProtection="0"/>
    <xf numFmtId="167" fontId="178" fillId="0" borderId="0" applyFont="0" applyFill="0" applyBorder="0" applyAlignment="0" applyProtection="0"/>
    <xf numFmtId="0" fontId="133" fillId="0" borderId="0"/>
    <xf numFmtId="166" fontId="178" fillId="0" borderId="0" applyFont="0" applyFill="0" applyBorder="0" applyAlignment="0" applyProtection="0"/>
    <xf numFmtId="172" fontId="178" fillId="0" borderId="0" applyFont="0" applyFill="0" applyBorder="0" applyAlignment="0" applyProtection="0"/>
    <xf numFmtId="0" fontId="134" fillId="0" borderId="0"/>
    <xf numFmtId="0" fontId="150" fillId="0" borderId="0"/>
    <xf numFmtId="0" fontId="150" fillId="92" borderId="0" applyNumberFormat="0" applyBorder="0" applyAlignment="0" applyProtection="0"/>
    <xf numFmtId="0" fontId="150" fillId="0" borderId="0"/>
    <xf numFmtId="0" fontId="160" fillId="0" borderId="0"/>
    <xf numFmtId="0" fontId="1" fillId="71" borderId="0" applyNumberFormat="0" applyBorder="0" applyAlignment="0" applyProtection="0"/>
    <xf numFmtId="0" fontId="1" fillId="57" borderId="0" applyNumberFormat="0" applyBorder="0" applyAlignment="0" applyProtection="0"/>
    <xf numFmtId="0" fontId="150" fillId="0" borderId="0"/>
    <xf numFmtId="173" fontId="178" fillId="0" borderId="0" applyFont="0" applyFill="0" applyBorder="0" applyAlignment="0" applyProtection="0"/>
    <xf numFmtId="173"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167" fontId="178" fillId="0" borderId="0" applyFont="0" applyFill="0" applyBorder="0" applyAlignment="0" applyProtection="0"/>
    <xf numFmtId="173" fontId="178" fillId="0" borderId="0" applyFont="0" applyFill="0" applyBorder="0" applyAlignment="0" applyProtection="0"/>
    <xf numFmtId="0" fontId="150" fillId="3" borderId="0" applyNumberFormat="0" applyBorder="0" applyAlignment="0" applyProtection="0"/>
    <xf numFmtId="0" fontId="150" fillId="96" borderId="0" applyNumberFormat="0" applyBorder="0" applyAlignment="0" applyProtection="0"/>
    <xf numFmtId="166" fontId="178" fillId="0" borderId="0" applyFont="0" applyFill="0" applyBorder="0" applyAlignment="0" applyProtection="0"/>
    <xf numFmtId="175" fontId="178" fillId="0" borderId="0" applyFont="0" applyFill="0" applyBorder="0" applyAlignment="0" applyProtection="0"/>
    <xf numFmtId="44" fontId="178" fillId="0" borderId="0" applyFont="0" applyFill="0" applyBorder="0" applyAlignment="0" applyProtection="0"/>
    <xf numFmtId="43" fontId="178" fillId="0" borderId="0" applyFont="0" applyFill="0" applyBorder="0" applyAlignment="0" applyProtection="0"/>
    <xf numFmtId="0" fontId="150" fillId="39" borderId="0" applyNumberFormat="0" applyBorder="0" applyAlignment="0" applyProtection="0"/>
    <xf numFmtId="175" fontId="178" fillId="0" borderId="0" applyFont="0" applyFill="0" applyBorder="0" applyAlignment="0" applyProtection="0"/>
    <xf numFmtId="43" fontId="178" fillId="0" borderId="0" applyFont="0" applyFill="0" applyBorder="0" applyAlignment="0" applyProtection="0"/>
    <xf numFmtId="172" fontId="178" fillId="0" borderId="0" applyFont="0" applyFill="0" applyBorder="0" applyAlignment="0" applyProtection="0"/>
    <xf numFmtId="43" fontId="178" fillId="0" borderId="0" applyFont="0" applyFill="0" applyBorder="0" applyAlignment="0" applyProtection="0"/>
    <xf numFmtId="0" fontId="150" fillId="43" borderId="0" applyNumberFormat="0" applyBorder="0" applyAlignment="0" applyProtection="0"/>
    <xf numFmtId="0" fontId="62" fillId="0" borderId="0" applyNumberFormat="0" applyFill="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0" fontId="150" fillId="11" borderId="0" applyNumberFormat="0" applyBorder="0" applyAlignment="0" applyProtection="0"/>
    <xf numFmtId="0" fontId="150" fillId="0" borderId="0"/>
    <xf numFmtId="0" fontId="160" fillId="0" borderId="0"/>
    <xf numFmtId="0" fontId="150" fillId="0" borderId="0"/>
    <xf numFmtId="0" fontId="150" fillId="0" borderId="0"/>
    <xf numFmtId="0" fontId="154" fillId="31" borderId="0" applyNumberFormat="0" applyBorder="0" applyAlignment="0" applyProtection="0"/>
    <xf numFmtId="0" fontId="160" fillId="0" borderId="0"/>
    <xf numFmtId="0" fontId="1" fillId="78" borderId="0" applyNumberFormat="0" applyBorder="0" applyAlignment="0" applyProtection="0"/>
    <xf numFmtId="0" fontId="160" fillId="0" borderId="0"/>
    <xf numFmtId="0" fontId="150" fillId="4" borderId="0" applyNumberFormat="0" applyBorder="0" applyAlignment="0" applyProtection="0"/>
    <xf numFmtId="0" fontId="1" fillId="63" borderId="0" applyNumberFormat="0" applyBorder="0" applyAlignment="0" applyProtection="0"/>
    <xf numFmtId="0" fontId="150" fillId="104" borderId="0" applyNumberFormat="0" applyBorder="0" applyAlignment="0" applyProtection="0"/>
    <xf numFmtId="170" fontId="178" fillId="0" borderId="0" applyFont="0" applyFill="0" applyBorder="0" applyAlignment="0" applyProtection="0"/>
    <xf numFmtId="0" fontId="186" fillId="0" borderId="0"/>
    <xf numFmtId="0" fontId="150" fillId="0" borderId="0"/>
    <xf numFmtId="43" fontId="178" fillId="0" borderId="0" applyFont="0" applyFill="0" applyBorder="0" applyAlignment="0" applyProtection="0"/>
    <xf numFmtId="44" fontId="178" fillId="0" borderId="0" applyFont="0" applyFill="0" applyBorder="0" applyAlignment="0" applyProtection="0"/>
    <xf numFmtId="0" fontId="149" fillId="25" borderId="0" applyNumberFormat="0" applyBorder="0" applyAlignment="0" applyProtection="0"/>
    <xf numFmtId="175" fontId="178" fillId="0" borderId="0" applyFont="0" applyFill="0" applyBorder="0" applyAlignment="0" applyProtection="0"/>
    <xf numFmtId="44" fontId="178" fillId="0" borderId="0" applyFont="0" applyFill="0" applyBorder="0" applyAlignment="0" applyProtection="0"/>
    <xf numFmtId="175" fontId="178" fillId="0" borderId="0" applyFont="0" applyFill="0" applyBorder="0" applyAlignment="0" applyProtection="0"/>
    <xf numFmtId="0" fontId="150" fillId="7" borderId="0" applyNumberFormat="0" applyBorder="0" applyAlignment="0" applyProtection="0"/>
    <xf numFmtId="0" fontId="150" fillId="9" borderId="0" applyNumberFormat="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0" fontId="150" fillId="39" borderId="0" applyNumberFormat="0" applyBorder="0" applyAlignment="0" applyProtection="0"/>
    <xf numFmtId="172" fontId="178" fillId="0" borderId="0" applyFont="0" applyFill="0" applyBorder="0" applyAlignment="0" applyProtection="0"/>
    <xf numFmtId="44" fontId="178" fillId="0" borderId="0" applyFont="0" applyFill="0" applyBorder="0" applyAlignment="0" applyProtection="0"/>
    <xf numFmtId="0" fontId="150" fillId="41" borderId="0" applyNumberFormat="0" applyBorder="0" applyAlignment="0" applyProtection="0"/>
    <xf numFmtId="0" fontId="146" fillId="0" borderId="9" applyNumberFormat="0" applyFill="0" applyAlignment="0" applyProtection="0"/>
    <xf numFmtId="0" fontId="115" fillId="0" borderId="0" applyNumberFormat="0" applyFill="0" applyBorder="0" applyAlignment="0" applyProtection="0">
      <alignment vertical="top"/>
      <protection locked="0"/>
    </xf>
    <xf numFmtId="0" fontId="149" fillId="87" borderId="0" applyNumberFormat="0" applyBorder="0" applyAlignment="0" applyProtection="0"/>
    <xf numFmtId="0" fontId="149" fillId="93" borderId="0" applyNumberFormat="0" applyBorder="0" applyAlignment="0" applyProtection="0"/>
    <xf numFmtId="0" fontId="150" fillId="43" borderId="0" applyNumberFormat="0" applyBorder="0" applyAlignment="0" applyProtection="0"/>
    <xf numFmtId="0" fontId="150" fillId="100" borderId="0" applyNumberFormat="0" applyBorder="0" applyAlignment="0" applyProtection="0"/>
    <xf numFmtId="0" fontId="150" fillId="40" borderId="0" applyNumberFormat="0" applyBorder="0" applyAlignment="0" applyProtection="0"/>
    <xf numFmtId="0" fontId="150" fillId="6" borderId="0" applyNumberFormat="0" applyBorder="0" applyAlignment="0" applyProtection="0"/>
    <xf numFmtId="0" fontId="143" fillId="27" borderId="1" applyNumberFormat="0" applyAlignment="0" applyProtection="0"/>
    <xf numFmtId="0" fontId="149" fillId="21"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17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171" fontId="178" fillId="0" borderId="0" applyFont="0" applyFill="0" applyBorder="0" applyAlignment="0" applyProtection="0"/>
    <xf numFmtId="0" fontId="170" fillId="28" borderId="2" applyNumberFormat="0" applyAlignment="0" applyProtection="0"/>
    <xf numFmtId="0" fontId="169" fillId="27" borderId="1" applyNumberFormat="0" applyAlignment="0" applyProtection="0"/>
    <xf numFmtId="0" fontId="169" fillId="27" borderId="1" applyNumberFormat="0" applyAlignment="0" applyProtection="0"/>
    <xf numFmtId="0" fontId="174" fillId="26" borderId="0" applyNumberFormat="0" applyBorder="0" applyAlignment="0" applyProtection="0"/>
    <xf numFmtId="0" fontId="174"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5" fillId="25" borderId="0" applyNumberFormat="0" applyBorder="0" applyAlignment="0" applyProtection="0"/>
    <xf numFmtId="0" fontId="175" fillId="25" borderId="0" applyNumberFormat="0" applyBorder="0" applyAlignment="0" applyProtection="0"/>
    <xf numFmtId="0" fontId="175" fillId="24" borderId="0" applyNumberFormat="0" applyBorder="0" applyAlignment="0" applyProtection="0"/>
    <xf numFmtId="0" fontId="175" fillId="24" borderId="0" applyNumberFormat="0" applyBorder="0" applyAlignment="0" applyProtection="0"/>
    <xf numFmtId="0" fontId="175" fillId="22" borderId="0" applyNumberFormat="0" applyBorder="0" applyAlignment="0" applyProtection="0"/>
    <xf numFmtId="0" fontId="175" fillId="21" borderId="0" applyNumberFormat="0" applyBorder="0" applyAlignment="0" applyProtection="0"/>
    <xf numFmtId="0" fontId="175" fillId="21" borderId="0" applyNumberFormat="0" applyBorder="0" applyAlignment="0" applyProtection="0"/>
    <xf numFmtId="0" fontId="175" fillId="20" borderId="0" applyNumberFormat="0" applyBorder="0" applyAlignment="0" applyProtection="0"/>
    <xf numFmtId="0" fontId="175" fillId="20" borderId="0" applyNumberFormat="0" applyBorder="0" applyAlignment="0" applyProtection="0"/>
    <xf numFmtId="0" fontId="160" fillId="84" borderId="0" applyNumberFormat="0" applyBorder="0" applyAlignment="0" applyProtection="0"/>
    <xf numFmtId="0" fontId="175" fillId="84" borderId="0" applyNumberFormat="0" applyBorder="0" applyAlignment="0" applyProtection="0"/>
    <xf numFmtId="0" fontId="175" fillId="84" borderId="0" applyNumberFormat="0" applyBorder="0" applyAlignment="0" applyProtection="0"/>
    <xf numFmtId="0" fontId="160" fillId="99" borderId="0" applyNumberFormat="0" applyBorder="0" applyAlignment="0" applyProtection="0"/>
    <xf numFmtId="0" fontId="175" fillId="99" borderId="0" applyNumberFormat="0" applyBorder="0" applyAlignment="0" applyProtection="0"/>
    <xf numFmtId="0" fontId="175" fillId="99" borderId="0" applyNumberFormat="0" applyBorder="0" applyAlignment="0" applyProtection="0"/>
    <xf numFmtId="0" fontId="160" fillId="96" borderId="0" applyNumberFormat="0" applyBorder="0" applyAlignment="0" applyProtection="0"/>
    <xf numFmtId="0" fontId="175" fillId="96" borderId="0" applyNumberFormat="0" applyBorder="0" applyAlignment="0" applyProtection="0"/>
    <xf numFmtId="0" fontId="175" fillId="96" borderId="0" applyNumberFormat="0" applyBorder="0" applyAlignment="0" applyProtection="0"/>
    <xf numFmtId="0" fontId="160" fillId="93" borderId="0" applyNumberFormat="0" applyBorder="0" applyAlignment="0" applyProtection="0"/>
    <xf numFmtId="0" fontId="175" fillId="90" borderId="0" applyNumberFormat="0" applyBorder="0" applyAlignment="0" applyProtection="0"/>
    <xf numFmtId="0" fontId="175" fillId="87" borderId="0" applyNumberFormat="0" applyBorder="0" applyAlignment="0" applyProtection="0"/>
    <xf numFmtId="0" fontId="160" fillId="101" borderId="0" applyNumberFormat="0" applyBorder="0" applyAlignment="0" applyProtection="0"/>
    <xf numFmtId="0" fontId="160" fillId="13" borderId="0" applyNumberFormat="0" applyBorder="0" applyAlignment="0" applyProtection="0"/>
    <xf numFmtId="0" fontId="160" fillId="13" borderId="0" applyNumberFormat="0" applyBorder="0" applyAlignment="0" applyProtection="0"/>
    <xf numFmtId="0" fontId="160" fillId="98" borderId="0" applyNumberFormat="0" applyBorder="0" applyAlignment="0" applyProtection="0"/>
    <xf numFmtId="0" fontId="160" fillId="42" borderId="0" applyNumberFormat="0" applyBorder="0" applyAlignment="0" applyProtection="0"/>
    <xf numFmtId="0" fontId="160" fillId="92" borderId="0" applyNumberFormat="0" applyBorder="0" applyAlignment="0" applyProtection="0"/>
    <xf numFmtId="0" fontId="160" fillId="1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10" borderId="0" applyNumberFormat="0" applyBorder="0" applyAlignment="0" applyProtection="0"/>
    <xf numFmtId="0" fontId="160" fillId="89" borderId="0" applyNumberFormat="0" applyBorder="0" applyAlignment="0" applyProtection="0"/>
    <xf numFmtId="0" fontId="160" fillId="39" borderId="0" applyNumberFormat="0" applyBorder="0" applyAlignment="0" applyProtection="0"/>
    <xf numFmtId="0" fontId="160" fillId="107" borderId="0" applyNumberFormat="0" applyBorder="0" applyAlignment="0" applyProtection="0"/>
    <xf numFmtId="0" fontId="160" fillId="97" borderId="0" applyNumberFormat="0" applyBorder="0" applyAlignment="0" applyProtection="0"/>
    <xf numFmtId="0" fontId="160" fillId="5" borderId="0" applyNumberFormat="0" applyBorder="0" applyAlignment="0" applyProtection="0"/>
    <xf numFmtId="0" fontId="160" fillId="104" borderId="0" applyNumberFormat="0" applyBorder="0" applyAlignment="0" applyProtection="0"/>
    <xf numFmtId="0" fontId="160" fillId="103" borderId="0" applyNumberFormat="0" applyBorder="0" applyAlignment="0" applyProtection="0"/>
    <xf numFmtId="0" fontId="160" fillId="3" borderId="0" applyNumberFormat="0" applyBorder="0" applyAlignment="0" applyProtection="0"/>
    <xf numFmtId="0" fontId="160" fillId="85" borderId="0" applyNumberFormat="0" applyBorder="0" applyAlignment="0" applyProtection="0"/>
    <xf numFmtId="0" fontId="160" fillId="102" borderId="0" applyNumberFormat="0" applyBorder="0" applyAlignment="0" applyProtection="0"/>
    <xf numFmtId="0" fontId="160" fillId="2" borderId="0" applyNumberFormat="0" applyBorder="0" applyAlignment="0" applyProtection="0"/>
    <xf numFmtId="0" fontId="160" fillId="2" borderId="0" applyNumberFormat="0" applyBorder="0" applyAlignment="0" applyProtection="0"/>
    <xf numFmtId="0" fontId="160" fillId="102" borderId="0" applyNumberFormat="0" applyBorder="0" applyAlignment="0" applyProtection="0"/>
    <xf numFmtId="0" fontId="161"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34" fillId="0" borderId="0"/>
    <xf numFmtId="0" fontId="160" fillId="32" borderId="7" applyNumberFormat="0" applyFont="0" applyAlignment="0" applyProtection="0"/>
    <xf numFmtId="0" fontId="160" fillId="32" borderId="7" applyNumberFormat="0" applyFont="0" applyAlignment="0" applyProtection="0"/>
    <xf numFmtId="0" fontId="160" fillId="0" borderId="0"/>
    <xf numFmtId="168" fontId="177" fillId="0" borderId="0"/>
    <xf numFmtId="0" fontId="160" fillId="0" borderId="0"/>
    <xf numFmtId="0" fontId="160" fillId="0" borderId="0"/>
    <xf numFmtId="0" fontId="160" fillId="0" borderId="0"/>
    <xf numFmtId="0" fontId="134" fillId="0" borderId="0"/>
    <xf numFmtId="0" fontId="134" fillId="0" borderId="0"/>
    <xf numFmtId="0" fontId="134" fillId="0" borderId="0"/>
    <xf numFmtId="0" fontId="134" fillId="0" borderId="0"/>
    <xf numFmtId="0" fontId="160" fillId="0" borderId="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65" fontId="178" fillId="0" borderId="0" applyFont="0" applyFill="0" applyBorder="0" applyAlignment="0" applyProtection="0"/>
    <xf numFmtId="0" fontId="175" fillId="23" borderId="0" applyNumberFormat="0" applyBorder="0" applyAlignment="0" applyProtection="0"/>
    <xf numFmtId="0" fontId="175" fillId="90" borderId="0" applyNumberFormat="0" applyBorder="0" applyAlignment="0" applyProtection="0"/>
    <xf numFmtId="0" fontId="175" fillId="93" borderId="0" applyNumberFormat="0" applyBorder="0" applyAlignment="0" applyProtection="0"/>
    <xf numFmtId="0" fontId="160" fillId="12" borderId="0" applyNumberFormat="0" applyBorder="0" applyAlignment="0" applyProtection="0"/>
    <xf numFmtId="0" fontId="160" fillId="42" borderId="0" applyNumberFormat="0" applyBorder="0" applyAlignment="0" applyProtection="0"/>
    <xf numFmtId="0" fontId="160" fillId="104" borderId="0" applyNumberFormat="0" applyBorder="0" applyAlignment="0" applyProtection="0"/>
    <xf numFmtId="0" fontId="160" fillId="107" borderId="0" applyNumberFormat="0" applyBorder="0" applyAlignment="0" applyProtection="0"/>
    <xf numFmtId="0" fontId="160" fillId="9" borderId="0" applyNumberFormat="0" applyBorder="0" applyAlignment="0" applyProtection="0"/>
    <xf numFmtId="0" fontId="160" fillId="9" borderId="0" applyNumberFormat="0" applyBorder="0" applyAlignment="0" applyProtection="0"/>
    <xf numFmtId="0" fontId="160" fillId="39" borderId="0" applyNumberFormat="0" applyBorder="0" applyAlignment="0" applyProtection="0"/>
    <xf numFmtId="0" fontId="160" fillId="106" borderId="0" applyNumberFormat="0" applyBorder="0" applyAlignment="0" applyProtection="0"/>
    <xf numFmtId="0" fontId="160" fillId="106" borderId="0" applyNumberFormat="0" applyBorder="0" applyAlignment="0" applyProtection="0"/>
    <xf numFmtId="0" fontId="160" fillId="5" borderId="0" applyNumberFormat="0" applyBorder="0" applyAlignment="0" applyProtection="0"/>
    <xf numFmtId="0" fontId="160" fillId="88" borderId="0" applyNumberFormat="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0" fontId="134" fillId="0" borderId="0"/>
    <xf numFmtId="167" fontId="178" fillId="0" borderId="0" applyFont="0" applyFill="0" applyBorder="0" applyAlignment="0" applyProtection="0"/>
    <xf numFmtId="173" fontId="178" fillId="0" borderId="0" applyFont="0" applyFill="0" applyBorder="0" applyAlignment="0" applyProtection="0"/>
    <xf numFmtId="0" fontId="160" fillId="11" borderId="0" applyNumberFormat="0" applyBorder="0" applyAlignment="0" applyProtection="0"/>
    <xf numFmtId="0" fontId="134" fillId="0" borderId="0"/>
    <xf numFmtId="173" fontId="178" fillId="0" borderId="0" applyFont="0" applyFill="0" applyBorder="0" applyAlignment="0" applyProtection="0"/>
    <xf numFmtId="0" fontId="134" fillId="0" borderId="0"/>
    <xf numFmtId="0" fontId="160" fillId="103" borderId="0" applyNumberFormat="0" applyBorder="0" applyAlignment="0" applyProtection="0"/>
    <xf numFmtId="43" fontId="178" fillId="0" borderId="0" applyFont="0" applyFill="0" applyBorder="0" applyAlignment="0" applyProtection="0"/>
    <xf numFmtId="0" fontId="160" fillId="3" borderId="0" applyNumberFormat="0" applyBorder="0" applyAlignment="0" applyProtection="0"/>
    <xf numFmtId="0" fontId="160" fillId="0" borderId="0"/>
    <xf numFmtId="0" fontId="134" fillId="0" borderId="0"/>
    <xf numFmtId="0" fontId="160" fillId="0" borderId="0"/>
    <xf numFmtId="0" fontId="160" fillId="0" borderId="0"/>
    <xf numFmtId="0" fontId="134" fillId="0" borderId="0"/>
    <xf numFmtId="0" fontId="160" fillId="0" borderId="0"/>
    <xf numFmtId="168" fontId="177" fillId="0" borderId="0"/>
    <xf numFmtId="0" fontId="160" fillId="0" borderId="0"/>
    <xf numFmtId="0" fontId="160" fillId="0" borderId="0"/>
    <xf numFmtId="0" fontId="160" fillId="0" borderId="0"/>
    <xf numFmtId="0" fontId="160" fillId="0" borderId="0"/>
    <xf numFmtId="0" fontId="168" fillId="27" borderId="8" applyNumberFormat="0" applyAlignment="0" applyProtection="0"/>
    <xf numFmtId="0" fontId="134" fillId="0" borderId="0"/>
    <xf numFmtId="0" fontId="160" fillId="0" borderId="0"/>
    <xf numFmtId="0" fontId="160" fillId="32" borderId="7" applyNumberFormat="0" applyFont="0" applyAlignment="0" applyProtection="0"/>
    <xf numFmtId="0" fontId="160" fillId="44" borderId="0" applyNumberFormat="0" applyBorder="0" applyAlignment="0" applyProtection="0"/>
    <xf numFmtId="0" fontId="160" fillId="12" borderId="0" applyNumberFormat="0" applyBorder="0" applyAlignment="0" applyProtection="0"/>
    <xf numFmtId="0" fontId="134" fillId="0" borderId="0"/>
    <xf numFmtId="0" fontId="162" fillId="0" borderId="0" applyNumberFormat="0" applyFill="0" applyBorder="0" applyAlignment="0" applyProtection="0"/>
    <xf numFmtId="0" fontId="160" fillId="0" borderId="0"/>
    <xf numFmtId="0" fontId="160" fillId="0" borderId="0"/>
    <xf numFmtId="0" fontId="160" fillId="0" borderId="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0" fontId="170" fillId="28" borderId="2" applyNumberFormat="0" applyAlignment="0" applyProtection="0"/>
    <xf numFmtId="0" fontId="175" fillId="22" borderId="0" applyNumberFormat="0" applyBorder="0" applyAlignment="0" applyProtection="0"/>
    <xf numFmtId="0" fontId="175" fillId="87" borderId="0" applyNumberFormat="0" applyBorder="0" applyAlignment="0" applyProtection="0"/>
    <xf numFmtId="0" fontId="160" fillId="90" borderId="0" applyNumberFormat="0" applyBorder="0" applyAlignment="0" applyProtection="0"/>
    <xf numFmtId="0" fontId="160" fillId="43" borderId="0" applyNumberFormat="0" applyBorder="0" applyAlignment="0" applyProtection="0"/>
    <xf numFmtId="0" fontId="160" fillId="4" borderId="0" applyNumberFormat="0" applyBorder="0" applyAlignment="0" applyProtection="0"/>
    <xf numFmtId="0" fontId="160" fillId="7" borderId="0" applyNumberFormat="0" applyBorder="0" applyAlignment="0" applyProtection="0"/>
    <xf numFmtId="0" fontId="160" fillId="8" borderId="0" applyNumberFormat="0" applyBorder="0" applyAlignment="0" applyProtection="0"/>
    <xf numFmtId="0" fontId="160" fillId="40" borderId="0" applyNumberFormat="0" applyBorder="0" applyAlignment="0" applyProtection="0"/>
    <xf numFmtId="0" fontId="160" fillId="100" borderId="0" applyNumberFormat="0" applyBorder="0" applyAlignment="0" applyProtection="0"/>
    <xf numFmtId="0" fontId="160" fillId="105" borderId="0" applyNumberFormat="0" applyBorder="0" applyAlignment="0" applyProtection="0"/>
    <xf numFmtId="0" fontId="160" fillId="6" borderId="0" applyNumberFormat="0" applyBorder="0" applyAlignment="0" applyProtection="0"/>
    <xf numFmtId="0" fontId="160" fillId="91" borderId="0" applyNumberFormat="0" applyBorder="0" applyAlignment="0" applyProtection="0"/>
    <xf numFmtId="168" fontId="134" fillId="0" borderId="0"/>
    <xf numFmtId="0" fontId="172" fillId="0" borderId="9" applyNumberFormat="0" applyFill="0" applyAlignment="0" applyProtection="0"/>
    <xf numFmtId="0" fontId="160" fillId="0" borderId="0"/>
    <xf numFmtId="0" fontId="160" fillId="0" borderId="0"/>
    <xf numFmtId="0" fontId="160" fillId="0" borderId="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167"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1" fontId="178" fillId="0" borderId="0" applyFont="0" applyFill="0" applyBorder="0" applyAlignment="0" applyProtection="0"/>
    <xf numFmtId="0" fontId="175" fillId="23" borderId="0" applyNumberFormat="0" applyBorder="0" applyAlignment="0" applyProtection="0"/>
    <xf numFmtId="0" fontId="160" fillId="87" borderId="0" applyNumberFormat="0" applyBorder="0" applyAlignment="0" applyProtection="0"/>
    <xf numFmtId="0" fontId="175" fillId="93" borderId="0" applyNumberFormat="0" applyBorder="0" applyAlignment="0" applyProtection="0"/>
    <xf numFmtId="0" fontId="160" fillId="43" borderId="0" applyNumberFormat="0" applyBorder="0" applyAlignment="0" applyProtection="0"/>
    <xf numFmtId="0" fontId="160" fillId="4" borderId="0" applyNumberFormat="0" applyBorder="0" applyAlignment="0" applyProtection="0"/>
    <xf numFmtId="0" fontId="160" fillId="7" borderId="0" applyNumberFormat="0" applyBorder="0" applyAlignment="0" applyProtection="0"/>
    <xf numFmtId="0" fontId="160" fillId="86" borderId="0" applyNumberFormat="0" applyBorder="0" applyAlignment="0" applyProtection="0"/>
    <xf numFmtId="0" fontId="160" fillId="40" borderId="0" applyNumberFormat="0" applyBorder="0" applyAlignment="0" applyProtection="0"/>
    <xf numFmtId="0" fontId="160" fillId="8"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05" borderId="0" applyNumberFormat="0" applyBorder="0" applyAlignment="0" applyProtection="0"/>
    <xf numFmtId="0" fontId="160" fillId="0" borderId="0"/>
    <xf numFmtId="0" fontId="134" fillId="0" borderId="0"/>
    <xf numFmtId="0" fontId="160" fillId="0" borderId="0"/>
    <xf numFmtId="0" fontId="177" fillId="0" borderId="0"/>
    <xf numFmtId="0" fontId="160" fillId="0" borderId="0"/>
    <xf numFmtId="0" fontId="160" fillId="0" borderId="0"/>
    <xf numFmtId="9" fontId="178" fillId="0" borderId="0" applyFont="0" applyFill="0" applyBorder="0" applyAlignment="0" applyProtection="0"/>
    <xf numFmtId="0" fontId="160" fillId="0" borderId="0"/>
    <xf numFmtId="0" fontId="160" fillId="32" borderId="7" applyNumberFormat="0" applyFont="0" applyAlignment="0" applyProtection="0"/>
    <xf numFmtId="0" fontId="160" fillId="0" borderId="0"/>
    <xf numFmtId="0" fontId="160" fillId="32" borderId="7" applyNumberFormat="0" applyFont="0" applyAlignment="0" applyProtection="0"/>
    <xf numFmtId="0" fontId="160" fillId="44" borderId="0" applyNumberFormat="0" applyBorder="0" applyAlignment="0" applyProtection="0"/>
    <xf numFmtId="0" fontId="160" fillId="95" borderId="0" applyNumberFormat="0" applyBorder="0" applyAlignment="0" applyProtection="0"/>
    <xf numFmtId="17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xf numFmtId="173" fontId="178" fillId="0" borderId="0" applyFont="0" applyFill="0" applyBorder="0" applyAlignment="0" applyProtection="0"/>
    <xf numFmtId="43" fontId="178" fillId="0" borderId="0" applyFont="0" applyFill="0" applyBorder="0" applyAlignment="0" applyProtection="0"/>
  </cellStyleXfs>
  <cellXfs count="562">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168" fontId="83" fillId="0" borderId="18" xfId="522" applyFont="1" applyBorder="1" applyAlignment="1" applyProtection="1">
      <alignment wrapText="1"/>
      <protection locked="0"/>
    </xf>
    <xf numFmtId="0" fontId="132" fillId="45" borderId="94" xfId="1678" applyFont="1" applyFill="1" applyBorder="1" applyAlignment="1" applyProtection="1">
      <alignment horizontal="left" vertical="center" wrapText="1"/>
      <protection locked="0" hidden="1"/>
    </xf>
    <xf numFmtId="0" fontId="83" fillId="0" borderId="46" xfId="1678" applyFont="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xf>
    <xf numFmtId="0" fontId="11" fillId="0" borderId="46" xfId="521" applyBorder="1" applyAlignment="1" applyProtection="1">
      <alignment horizontal="left" vertical="center" wrapText="1"/>
      <protection locked="0" hidden="1"/>
    </xf>
    <xf numFmtId="0" fontId="134" fillId="0" borderId="46" xfId="1678" applyBorder="1" applyAlignment="1" applyProtection="1">
      <alignment horizontal="left" vertical="center" wrapText="1"/>
      <protection locked="0" hidden="1"/>
    </xf>
    <xf numFmtId="0" fontId="132" fillId="45" borderId="95" xfId="1678" applyFont="1" applyFill="1" applyBorder="1" applyAlignment="1" applyProtection="1">
      <alignment horizontal="left" vertical="center" wrapText="1"/>
      <protection locked="0" hidden="1"/>
    </xf>
    <xf numFmtId="0" fontId="134" fillId="0" borderId="18" xfId="1678" applyBorder="1" applyAlignment="1" applyProtection="1">
      <alignment vertical="center" wrapText="1"/>
      <protection locked="0" hidden="1"/>
    </xf>
    <xf numFmtId="49" fontId="134" fillId="0" borderId="18" xfId="1678" applyNumberFormat="1" applyBorder="1" applyAlignment="1" applyProtection="1">
      <alignment vertical="center"/>
      <protection locked="0"/>
    </xf>
    <xf numFmtId="0" fontId="0" fillId="0" borderId="46" xfId="0"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0" borderId="47" xfId="0" applyBorder="1" applyAlignment="1" applyProtection="1">
      <alignment wrapText="1"/>
      <protection locked="0"/>
    </xf>
    <xf numFmtId="0" fontId="0" fillId="0" borderId="74" xfId="0" applyBorder="1" applyAlignment="1" applyProtection="1">
      <alignment vertical="center" wrapText="1"/>
      <protection locked="0" hidden="1"/>
    </xf>
    <xf numFmtId="49" fontId="0" fillId="0" borderId="74" xfId="0" applyNumberFormat="1" applyBorder="1" applyAlignment="1" applyProtection="1">
      <alignment vertical="center"/>
      <protection locked="0"/>
    </xf>
    <xf numFmtId="0" fontId="0" fillId="0" borderId="74" xfId="0" applyBorder="1" applyAlignment="1" applyProtection="1">
      <alignment vertical="center" wrapText="1"/>
      <protection locked="0"/>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xf>
    <xf numFmtId="0" fontId="11" fillId="0" borderId="46" xfId="521" applyBorder="1" applyAlignment="1" applyProtection="1">
      <alignment horizontal="left" vertical="center" wrapText="1"/>
      <protection locked="0" hidden="1"/>
    </xf>
    <xf numFmtId="0" fontId="0" fillId="0" borderId="86" xfId="0" applyBorder="1" applyAlignment="1" applyProtection="1">
      <alignment wrapText="1"/>
      <protection locked="0"/>
    </xf>
    <xf numFmtId="0" fontId="0" fillId="0" borderId="87" xfId="0" applyBorder="1" applyAlignment="1" applyProtection="1">
      <alignment wrapText="1"/>
      <protection locked="0"/>
    </xf>
    <xf numFmtId="0" fontId="0" fillId="45" borderId="89" xfId="0" applyFill="1" applyBorder="1" applyAlignment="1" applyProtection="1">
      <alignment horizontal="left" vertical="center" wrapText="1"/>
      <protection locked="0"/>
    </xf>
    <xf numFmtId="0" fontId="131" fillId="0" borderId="46" xfId="521" applyFont="1" applyBorder="1" applyAlignment="1" applyProtection="1">
      <alignment horizontal="left" vertical="center" wrapText="1"/>
      <protection locked="0" hidden="1"/>
    </xf>
    <xf numFmtId="0" fontId="131" fillId="45" borderId="88" xfId="521" applyFont="1" applyFill="1" applyBorder="1" applyAlignment="1" applyProtection="1">
      <alignment horizontal="left" vertical="center" wrapText="1"/>
      <protection locked="0" hidden="1"/>
    </xf>
    <xf numFmtId="0" fontId="131" fillId="45" borderId="89" xfId="521" applyFont="1" applyFill="1" applyBorder="1" applyAlignment="1" applyProtection="1">
      <alignment horizontal="left" vertical="center" wrapText="1"/>
      <protection locked="0" hidden="1"/>
    </xf>
    <xf numFmtId="0" fontId="131" fillId="0" borderId="86" xfId="0" applyFont="1" applyBorder="1" applyAlignment="1" applyProtection="1">
      <alignment wrapText="1"/>
      <protection locked="0"/>
    </xf>
    <xf numFmtId="0" fontId="0" fillId="0" borderId="46" xfId="0" applyBorder="1" applyAlignment="1" applyProtection="1">
      <alignment horizontal="left" vertical="center" wrapText="1"/>
      <protection locked="0" hidden="1"/>
    </xf>
    <xf numFmtId="0" fontId="0" fillId="0" borderId="86" xfId="0" applyBorder="1" applyAlignment="1" applyProtection="1">
      <alignment wrapText="1"/>
      <protection locked="0"/>
    </xf>
    <xf numFmtId="0" fontId="0" fillId="0" borderId="86" xfId="0" applyBorder="1" applyAlignment="1" applyProtection="1">
      <alignment vertical="center" wrapText="1"/>
      <protection locked="0" hidden="1"/>
    </xf>
    <xf numFmtId="49" fontId="0" fillId="0" borderId="86" xfId="0" applyNumberFormat="1" applyBorder="1" applyAlignment="1" applyProtection="1">
      <alignment vertical="center"/>
      <protection locked="0"/>
    </xf>
    <xf numFmtId="0" fontId="0" fillId="0" borderId="86" xfId="0" applyBorder="1" applyAlignment="1" applyProtection="1">
      <alignment vertical="center" wrapText="1"/>
      <protection locked="0"/>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xf numFmtId="0" fontId="11" fillId="0" borderId="46" xfId="521" applyBorder="1" applyAlignment="1" applyProtection="1">
      <alignment horizontal="left" vertical="center" wrapText="1"/>
      <protection locked="0" hidden="1"/>
    </xf>
    <xf numFmtId="0" fontId="11" fillId="0" borderId="46" xfId="52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90" xfId="0" applyBorder="1" applyAlignment="1" applyProtection="1">
      <alignment wrapText="1"/>
      <protection locked="0"/>
    </xf>
    <xf numFmtId="0" fontId="0" fillId="0" borderId="90" xfId="0" applyBorder="1" applyAlignment="1" applyProtection="1">
      <alignment vertical="center" wrapText="1"/>
      <protection locked="0" hidden="1"/>
    </xf>
    <xf numFmtId="49" fontId="0" fillId="0" borderId="90" xfId="0" applyNumberFormat="1" applyBorder="1" applyAlignment="1" applyProtection="1">
      <alignment vertical="center"/>
      <protection locked="0"/>
    </xf>
    <xf numFmtId="0" fontId="0" fillId="0" borderId="90" xfId="0" applyBorder="1" applyAlignment="1" applyProtection="1">
      <alignment vertical="center" wrapText="1"/>
      <protection locked="0"/>
    </xf>
    <xf numFmtId="0" fontId="0" fillId="45" borderId="91" xfId="0" applyFill="1" applyBorder="1" applyAlignment="1" applyProtection="1">
      <alignment horizontal="left" vertical="center" wrapText="1"/>
      <protection locked="0" hidden="1"/>
    </xf>
    <xf numFmtId="0" fontId="11" fillId="0" borderId="46" xfId="521" applyBorder="1" applyAlignment="1" applyProtection="1">
      <alignment horizontal="left" vertical="center" wrapText="1"/>
      <protection locked="0" hidden="1"/>
    </xf>
    <xf numFmtId="0" fontId="83" fillId="0" borderId="46" xfId="829" applyBorder="1" applyAlignment="1" applyProtection="1">
      <alignment horizontal="left" vertical="center" wrapText="1"/>
      <protection locked="0" hidden="1"/>
    </xf>
    <xf numFmtId="0" fontId="83" fillId="0" borderId="90" xfId="829" applyBorder="1" applyAlignment="1" applyProtection="1">
      <alignment wrapText="1"/>
      <protection locked="0"/>
    </xf>
    <xf numFmtId="0" fontId="132" fillId="45" borderId="91" xfId="829" applyFont="1" applyFill="1" applyBorder="1" applyAlignment="1" applyProtection="1">
      <alignment horizontal="left" vertical="center" wrapText="1"/>
      <protection locked="0" hidden="1"/>
    </xf>
    <xf numFmtId="0" fontId="132" fillId="0" borderId="93" xfId="829" applyFont="1" applyBorder="1" applyAlignment="1" applyProtection="1">
      <alignment wrapText="1"/>
      <protection locked="0"/>
    </xf>
    <xf numFmtId="0" fontId="83" fillId="0" borderId="93" xfId="829" applyBorder="1" applyAlignment="1" applyProtection="1">
      <alignment wrapText="1"/>
      <protection locked="0"/>
    </xf>
    <xf numFmtId="0" fontId="0" fillId="45" borderId="94" xfId="0" applyFill="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0" fillId="45" borderId="95" xfId="0" applyFill="1" applyBorder="1" applyAlignment="1" applyProtection="1">
      <alignment horizontal="left" vertical="center" wrapText="1"/>
      <protection locked="0" hidden="1"/>
    </xf>
    <xf numFmtId="0" fontId="0" fillId="45" borderId="92" xfId="0" applyFill="1" applyBorder="1" applyAlignment="1" applyProtection="1">
      <alignment horizontal="left" vertical="center" wrapText="1"/>
      <protection locked="0" hidden="1"/>
    </xf>
    <xf numFmtId="0" fontId="11" fillId="0" borderId="46" xfId="521" applyBorder="1" applyAlignment="1" applyProtection="1">
      <alignment horizontal="left" vertical="center" wrapText="1"/>
      <protection locked="0" hidden="1"/>
    </xf>
    <xf numFmtId="0" fontId="158" fillId="0" borderId="46" xfId="1158" applyBorder="1" applyAlignment="1" applyProtection="1">
      <alignment horizontal="left" vertical="center" wrapText="1"/>
      <protection locked="0" hidden="1"/>
    </xf>
    <xf numFmtId="49" fontId="134" fillId="0" borderId="97" xfId="1678" applyNumberFormat="1" applyBorder="1" applyAlignment="1" applyProtection="1">
      <alignment vertical="center"/>
      <protection locked="0"/>
    </xf>
    <xf numFmtId="0" fontId="134" fillId="0" borderId="97" xfId="1678" applyBorder="1" applyAlignment="1" applyProtection="1">
      <alignment vertical="center" wrapText="1"/>
      <protection locked="0" hidden="1"/>
    </xf>
    <xf numFmtId="0" fontId="134" fillId="0" borderId="46" xfId="1678" applyBorder="1" applyAlignment="1" applyProtection="1">
      <alignment horizontal="left" vertical="center" wrapText="1"/>
      <protection locked="0" hidden="1"/>
    </xf>
    <xf numFmtId="0" fontId="134" fillId="45" borderId="98" xfId="1678" applyFill="1" applyBorder="1" applyAlignment="1" applyProtection="1">
      <alignment horizontal="left" vertical="center" wrapText="1"/>
      <protection locked="0" hidden="1"/>
    </xf>
    <xf numFmtId="0" fontId="134" fillId="45" borderId="99" xfId="1678" applyFill="1" applyBorder="1" applyAlignment="1" applyProtection="1">
      <alignment horizontal="left" vertical="center" wrapText="1"/>
      <protection locked="0" hidden="1"/>
    </xf>
    <xf numFmtId="0" fontId="134" fillId="0" borderId="97" xfId="1678" applyBorder="1" applyAlignment="1" applyProtection="1">
      <alignment wrapText="1"/>
      <protection locked="0"/>
    </xf>
    <xf numFmtId="0" fontId="19" fillId="45" borderId="101" xfId="0" applyFont="1" applyFill="1" applyBorder="1" applyAlignment="1" applyProtection="1">
      <alignment horizontal="left" vertical="center"/>
      <protection locked="0"/>
    </xf>
    <xf numFmtId="0" fontId="19" fillId="45" borderId="100" xfId="0" applyFont="1" applyFill="1" applyBorder="1" applyAlignment="1" applyProtection="1">
      <alignment horizontal="left" vertical="center"/>
      <protection locked="0"/>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18" xfId="0" applyBorder="1" applyAlignment="1" applyProtection="1">
      <alignment vertical="center" wrapText="1"/>
      <protection locked="0" hidden="1"/>
    </xf>
    <xf numFmtId="0" fontId="0" fillId="45" borderId="18" xfId="0" applyFill="1" applyBorder="1" applyAlignment="1" applyProtection="1">
      <alignment horizontal="left" vertical="center" wrapText="1"/>
      <protection locked="0"/>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98" xfId="0" applyFill="1" applyBorder="1" applyAlignment="1" applyProtection="1">
      <alignment horizontal="left" vertical="center" wrapText="1"/>
      <protection locked="0" hidden="1"/>
    </xf>
    <xf numFmtId="0" fontId="0" fillId="45" borderId="99" xfId="0" applyFill="1" applyBorder="1" applyAlignment="1" applyProtection="1">
      <alignment horizontal="left" vertical="center" wrapText="1"/>
      <protection locked="0" hidden="1"/>
    </xf>
    <xf numFmtId="0" fontId="11" fillId="0" borderId="46" xfId="521" applyBorder="1" applyAlignment="1" applyProtection="1">
      <alignment horizontal="left" vertical="center" wrapText="1"/>
      <protection locked="0" hidden="1"/>
    </xf>
  </cellXfs>
  <cellStyles count="2696">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469" xr:uid="{B7E7A0EA-04A9-4C58-BB62-94ED717956F8}"/>
    <cellStyle name="20% - Accent1 2 2 2 3" xfId="2355" xr:uid="{97CDBC61-FDE4-4B07-A8CF-B3D20B661DD6}"/>
    <cellStyle name="20% - Accent1 2 2 2 4" xfId="2108" xr:uid="{85C33B50-665F-46EB-A854-E7C547CF1884}"/>
    <cellStyle name="20% - Accent1 2 2 2 5" xfId="2496" xr:uid="{271EC21D-B6A1-462D-8EDB-AED37EC31996}"/>
    <cellStyle name="20% - Accent1 2 2 3" xfId="1323" xr:uid="{CECAE418-D5FB-49D4-A07F-D9C360701ADA}"/>
    <cellStyle name="20% - Accent1 2 2 4" xfId="2241" xr:uid="{2AA5D7A2-0143-49DC-A209-09064AA1DCBC}"/>
    <cellStyle name="20% - Accent1 2 2 5" xfId="2029" xr:uid="{D399A0C0-8A4D-41B9-9988-ED3F721C83AF}"/>
    <cellStyle name="20% - Accent1 2 2 6" xfId="2497" xr:uid="{8816040C-F351-4CED-A335-DEBACDAD5006}"/>
    <cellStyle name="20% - Accent1 2 3" xfId="712" xr:uid="{EDF434F6-97A8-4C97-92EF-01B4CD7E3E3F}"/>
    <cellStyle name="20% - Accent1 2 3 2" xfId="1422" xr:uid="{3D2CCE51-EAE9-424F-B7E6-4884C45E57A2}"/>
    <cellStyle name="20% - Accent1 2 3 3" xfId="2308" xr:uid="{8E8EC6A5-C43C-4374-9272-C6288C2F64F8}"/>
    <cellStyle name="20% - Accent1 2 3 4" xfId="1643" xr:uid="{6879CF37-6575-48EB-A59C-2376AD862E07}"/>
    <cellStyle name="20% - Accent1 2 3 5" xfId="2495" xr:uid="{D1EB3189-D21F-4591-B422-A56DE7E526DD}"/>
    <cellStyle name="20% - Accent1 2 4" xfId="835" xr:uid="{529CC94B-881D-4CE7-B359-A787EADC5E83}"/>
    <cellStyle name="20% - Accent1 2 5" xfId="2194" xr:uid="{6EFE9E0D-4FCF-4AD1-9326-366423E0A427}"/>
    <cellStyle name="20% - Accent1 2 6" xfId="885" xr:uid="{A16A48B9-AA1A-4BC2-8BBA-E5081E6F53B0}"/>
    <cellStyle name="20% - Accent1 2 7" xfId="2498" xr:uid="{73FC6E6A-A16B-45EB-BF71-D64FF0B7D5F9}"/>
    <cellStyle name="20% - Accent1 3" xfId="806" xr:uid="{E07D2041-971E-4110-B638-511848290013}"/>
    <cellStyle name="20% - Accent1 3 2" xfId="1516" xr:uid="{AA45D6BC-3AD1-4472-8F0E-55A22C9514EF}"/>
    <cellStyle name="20% - Accent1 3 3" xfId="2402" xr:uid="{E0D63AFD-0E32-4313-80A7-C8DEF1FEE409}"/>
    <cellStyle name="20% - Accent1 3 4" xfId="869" xr:uid="{292230F8-F9FC-4560-A8D0-C7E9FAAB2FE8}"/>
    <cellStyle name="20% - Accent1 3 5" xfId="2494" xr:uid="{23F62147-F60C-4E26-9D25-D00291C40B77}"/>
    <cellStyle name="20% - Accent1 4" xfId="1399" xr:uid="{E177CB0A-41DB-4F77-A274-3FF041AEE9D0}"/>
    <cellStyle name="20% - Accent1 5" xfId="2288" xr:uid="{2DBFDEDD-CEDD-4FAE-AA82-063356E4483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470" xr:uid="{F593F3AF-B1A0-4092-8B8D-7012760EE8F0}"/>
    <cellStyle name="20% - Accent2 2 2 2 3" xfId="2356" xr:uid="{25DCDF54-EF2E-42A6-A11A-CC966EBC63E6}"/>
    <cellStyle name="20% - Accent2 2 2 2 4" xfId="2138" xr:uid="{65EC4AA6-F76D-4D2F-8986-BC9096814BC1}"/>
    <cellStyle name="20% - Accent2 2 2 2 5" xfId="2580" xr:uid="{85D80F7B-8906-4B27-8247-6B695FABADDD}"/>
    <cellStyle name="20% - Accent2 2 2 3" xfId="1324" xr:uid="{56BFAC53-80A1-4334-9E38-A0F782F91ACC}"/>
    <cellStyle name="20% - Accent2 2 2 4" xfId="2242" xr:uid="{7B9F57C0-9ED6-4060-B697-83EB2DEAEBD0}"/>
    <cellStyle name="20% - Accent2 2 2 5" xfId="1685" xr:uid="{C3B9C869-2BDE-4A1D-9E3F-E2FE48D42033}"/>
    <cellStyle name="20% - Accent2 2 2 6" xfId="2493" xr:uid="{73B0E574-B32D-4B42-B2D7-63B7EE0465D8}"/>
    <cellStyle name="20% - Accent2 2 3" xfId="713" xr:uid="{726E0599-9AC6-4E76-AACC-0FD8436401F4}"/>
    <cellStyle name="20% - Accent2 2 3 2" xfId="1423" xr:uid="{99D95C51-80F7-494A-9841-654689702422}"/>
    <cellStyle name="20% - Accent2 2 3 3" xfId="2309" xr:uid="{8A3E260B-797F-45C2-86F4-AAAD1979026D}"/>
    <cellStyle name="20% - Accent2 2 3 4" xfId="2114" xr:uid="{9B62D9F0-13BB-4062-BC81-A605297D2669}"/>
    <cellStyle name="20% - Accent2 2 3 5" xfId="2492" xr:uid="{C46D35CF-AD01-4F09-97E7-401A01195CA9}"/>
    <cellStyle name="20% - Accent2 2 4" xfId="836" xr:uid="{7AC5247C-88B6-445C-BDA3-EE48AEBF2A8F}"/>
    <cellStyle name="20% - Accent2 2 5" xfId="2195" xr:uid="{43B7A7DA-DF5E-46B5-A335-74716A006659}"/>
    <cellStyle name="20% - Accent2 2 6" xfId="2058" xr:uid="{8AE45E4F-5254-41E4-BCB1-0D1DB368A69A}"/>
    <cellStyle name="20% - Accent2 2 7" xfId="2578" xr:uid="{F0DCBBA9-C0DE-4C59-97D4-0417B2A6376A}"/>
    <cellStyle name="20% - Accent2 3" xfId="809" xr:uid="{064AEAAD-AF5C-48B4-ADC6-532BE41941B6}"/>
    <cellStyle name="20% - Accent2 3 2" xfId="1519" xr:uid="{C06116D1-251A-4BF5-AD05-FEB15F2329EA}"/>
    <cellStyle name="20% - Accent2 3 3" xfId="2405" xr:uid="{EEBC0C93-EC73-4D2E-9736-09F311F3BE9A}"/>
    <cellStyle name="20% - Accent2 3 4" xfId="1676" xr:uid="{555581AE-133A-4FF2-980B-3B002694F620}"/>
    <cellStyle name="20% - Accent2 3 5" xfId="2565" xr:uid="{8731F05D-0138-450D-B406-3BDAC5D2550B}"/>
    <cellStyle name="20% - Accent2 4" xfId="1402" xr:uid="{E7EFA0EE-1587-4C50-BEF2-C2B6DFF61BC0}"/>
    <cellStyle name="20% - Accent2 5" xfId="2291" xr:uid="{AFE21414-857B-431E-9062-E12EBAE0C8AA}"/>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471" xr:uid="{A52ED4B5-B0A4-4F88-BAB7-CDC61E1803A6}"/>
    <cellStyle name="20% - Accent3 2 2 2 3" xfId="2357" xr:uid="{77895118-09F4-4F19-9864-A858206CA77C}"/>
    <cellStyle name="20% - Accent3 2 2 2 4" xfId="855" xr:uid="{B73F27DF-2764-4108-8AB8-BD92FB579B6D}"/>
    <cellStyle name="20% - Accent3 2 2 2 5" xfId="2670" xr:uid="{3E5C5C16-4066-474D-8573-342C6BF1D5F7}"/>
    <cellStyle name="20% - Accent3 2 2 3" xfId="1325" xr:uid="{2F515810-40DF-490E-B950-66B14BD2EDD6}"/>
    <cellStyle name="20% - Accent3 2 2 4" xfId="2243" xr:uid="{4E8551D5-9BAD-432F-8F18-20255904B9EA}"/>
    <cellStyle name="20% - Accent3 2 2 5" xfId="2162" xr:uid="{11851F99-CB3F-4657-822F-9646F8AADC83}"/>
    <cellStyle name="20% - Accent3 2 2 6" xfId="2630" xr:uid="{95469CDA-4818-4009-96F1-E02EAC042D2E}"/>
    <cellStyle name="20% - Accent3 2 3" xfId="714" xr:uid="{4812A7A9-4CB1-4A98-8F71-CA5406E00B29}"/>
    <cellStyle name="20% - Accent3 2 3 2" xfId="1424" xr:uid="{953BC80E-C30A-4275-8FCC-D6DA7981C814}"/>
    <cellStyle name="20% - Accent3 2 3 3" xfId="2310" xr:uid="{3B7795FF-A737-43E1-8CBF-1A8253D0F6C1}"/>
    <cellStyle name="20% - Accent3 2 3 4" xfId="2164" xr:uid="{2D81195D-C4B9-45B0-A412-80D68AAF8ECF}"/>
    <cellStyle name="20% - Accent3 2 3 5" xfId="2557" xr:uid="{9564B0CB-C426-4C55-B5E1-74B2AF8624A1}"/>
    <cellStyle name="20% - Accent3 2 4" xfId="837" xr:uid="{AB23A2EB-B263-438B-A38E-70D30B30CF85}"/>
    <cellStyle name="20% - Accent3 2 5" xfId="2196" xr:uid="{52BAB22D-EF4E-4769-ADE9-90D3B3C38227}"/>
    <cellStyle name="20% - Accent3 2 6" xfId="1163" xr:uid="{BCF7E1E3-49E4-4FEB-9BCE-256D138AEE6F}"/>
    <cellStyle name="20% - Accent3 2 7" xfId="2491" xr:uid="{9067FCFC-CD2E-4AB2-A2D0-14C71676D74D}"/>
    <cellStyle name="20% - Accent3 3" xfId="812" xr:uid="{76300C5A-1301-4645-AD34-EEB765A6F950}"/>
    <cellStyle name="20% - Accent3 3 2" xfId="1522" xr:uid="{A01BC638-B926-40A2-82D9-B8CE7BA324D5}"/>
    <cellStyle name="20% - Accent3 3 3" xfId="2408" xr:uid="{BFA1D78C-3B03-4054-83F8-897E7D649D9B}"/>
    <cellStyle name="20% - Accent3 3 4" xfId="1607" xr:uid="{821940DB-F0D9-41F0-ABAB-0E6B83825183}"/>
    <cellStyle name="20% - Accent3 3 5" xfId="2637" xr:uid="{C795FFB0-32D5-4942-850D-58E4F9DB2312}"/>
    <cellStyle name="20% - Accent3 4" xfId="1405" xr:uid="{2BCEEE07-A7DD-4C3E-A71D-B2DFE2EA6576}"/>
    <cellStyle name="20% - Accent3 5" xfId="2294" xr:uid="{716DF996-D8E3-413D-B0D3-4193A745AE1A}"/>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472" xr:uid="{311A3A44-3865-48C7-83F2-BAF2D8CBF31A}"/>
    <cellStyle name="20% - Accent4 2 2 2 3" xfId="2358" xr:uid="{AB0C69BB-0887-4822-BA22-907B1397044B}"/>
    <cellStyle name="20% - Accent4 2 2 2 4" xfId="1256" xr:uid="{E5313F04-E8C1-47EE-93C6-5D0885365213}"/>
    <cellStyle name="20% - Accent4 2 2 2 5" xfId="2490" xr:uid="{9F80F0E2-033A-4B17-843E-7CCE2A864CE9}"/>
    <cellStyle name="20% - Accent4 2 2 3" xfId="1326" xr:uid="{7A44F340-0E6F-4FDF-AE26-F6C580B60E6A}"/>
    <cellStyle name="20% - Accent4 2 2 4" xfId="2244" xr:uid="{384C7344-0216-4E10-B412-6CF18F903B52}"/>
    <cellStyle name="20% - Accent4 2 2 5" xfId="875" xr:uid="{CC152B9F-F56C-435B-9354-9CE210594F9D}"/>
    <cellStyle name="20% - Accent4 2 2 6" xfId="2564" xr:uid="{7A54311A-AD5B-4687-9662-3AD237918479}"/>
    <cellStyle name="20% - Accent4 2 3" xfId="715" xr:uid="{3383621A-942D-46EE-B973-A3B99EE61AB1}"/>
    <cellStyle name="20% - Accent4 2 3 2" xfId="1425" xr:uid="{011CC4B0-EF4A-431F-99AD-DE6D42548D65}"/>
    <cellStyle name="20% - Accent4 2 3 3" xfId="2311" xr:uid="{2E23EA42-7277-4241-B2C2-A0FC320D06E3}"/>
    <cellStyle name="20% - Accent4 2 3 4" xfId="1278" xr:uid="{B669EB62-5E90-4582-BE83-4CFE1945DA1B}"/>
    <cellStyle name="20% - Accent4 2 3 5" xfId="2635" xr:uid="{12679C4E-C2B4-4F9E-8441-D1829A2C4C07}"/>
    <cellStyle name="20% - Accent4 2 4" xfId="838" xr:uid="{E57DB3A1-1AAB-496D-8790-6F571F7CD5C1}"/>
    <cellStyle name="20% - Accent4 2 5" xfId="2197" xr:uid="{B028DD6F-FACB-41DC-AA6E-95D0DA91FDC4}"/>
    <cellStyle name="20% - Accent4 2 6" xfId="2094" xr:uid="{8B2DEF7A-076B-4DD2-9460-1F4F49F9D085}"/>
    <cellStyle name="20% - Accent4 2 7" xfId="2677" xr:uid="{4ABF83BC-7078-4A1C-A5AE-606A045A1868}"/>
    <cellStyle name="20% - Accent4 3" xfId="815" xr:uid="{EA736B35-E7F4-47B9-9143-A10AFFEBE522}"/>
    <cellStyle name="20% - Accent4 3 2" xfId="1525" xr:uid="{CD3F9353-2BE9-4608-91D6-B9262319D281}"/>
    <cellStyle name="20% - Accent4 3 3" xfId="2411" xr:uid="{268C4F12-F4A1-40CB-A360-8EC1A28C5CB7}"/>
    <cellStyle name="20% - Accent4 3 4" xfId="853" xr:uid="{A8784C20-4A58-414F-AAEB-C33B3F541B2D}"/>
    <cellStyle name="20% - Accent4 3 5" xfId="2675" xr:uid="{AEBB5A85-9792-4766-87E0-3F45912DA48F}"/>
    <cellStyle name="20% - Accent4 4" xfId="1409" xr:uid="{F41795D3-D96A-4CE5-91FF-E1800A927049}"/>
    <cellStyle name="20% - Accent4 5" xfId="2297" xr:uid="{072046DB-0BFD-4999-A458-7B175E1958E8}"/>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473" xr:uid="{C983E402-EBFE-4EAE-B2E5-C0E31EC0990E}"/>
    <cellStyle name="20% - Accent5 2 2 2 3" xfId="2359" xr:uid="{5D1020F2-7768-42D6-99F5-80B59A2F296F}"/>
    <cellStyle name="20% - Accent5 2 2 2 4" xfId="1408" xr:uid="{303B2B97-8C40-4109-AE66-9F7057579EB8}"/>
    <cellStyle name="20% - Accent5 2 2 2 5" xfId="2676" xr:uid="{B717898F-5163-49B7-B3D1-B15BE64554AA}"/>
    <cellStyle name="20% - Accent5 2 2 3" xfId="1327" xr:uid="{CE8CF4EB-95DA-4CC1-90D5-BD39C54A2BE6}"/>
    <cellStyle name="20% - Accent5 2 2 4" xfId="2245" xr:uid="{59277701-79D0-4C1E-B995-10428B991E31}"/>
    <cellStyle name="20% - Accent5 2 2 5" xfId="2189" xr:uid="{61E37BD9-DEEA-4A3E-A651-9A477957F2DF}"/>
    <cellStyle name="20% - Accent5 2 2 6" xfId="2636" xr:uid="{6998B37D-327B-4E37-9414-E700730E8F27}"/>
    <cellStyle name="20% - Accent5 2 3" xfId="716" xr:uid="{F2773E4A-67B7-442F-AE3C-6D1FD8110717}"/>
    <cellStyle name="20% - Accent5 2 3 2" xfId="1426" xr:uid="{CA016F8C-A7F0-40AB-8140-DA5A8A23683C}"/>
    <cellStyle name="20% - Accent5 2 3 3" xfId="2312" xr:uid="{4F92A35C-10D3-4052-9C6E-D96B8B7A8B93}"/>
    <cellStyle name="20% - Accent5 2 3 4" xfId="1649" xr:uid="{DD07E6C1-3C3F-4E20-8E2C-C354D7CD754C}"/>
    <cellStyle name="20% - Accent5 2 3 5" xfId="2563" xr:uid="{5B5130DB-D1D9-4C26-94BA-E970B31A279E}"/>
    <cellStyle name="20% - Accent5 2 4" xfId="839" xr:uid="{5EB22B78-4C67-4515-BDB2-DDCA6839F0FF}"/>
    <cellStyle name="20% - Accent5 2 5" xfId="2198" xr:uid="{81844EF7-3932-42EF-9F70-9A67346AB592}"/>
    <cellStyle name="20% - Accent5 2 6" xfId="1242" xr:uid="{D6B6DCBE-AB08-4DCF-B2FD-B23FC9B922E2}"/>
    <cellStyle name="20% - Accent5 2 7" xfId="2562" xr:uid="{F89BC40F-07DC-4AD9-99C2-6CB78789BD8C}"/>
    <cellStyle name="20% - Accent5 3" xfId="818" xr:uid="{C358461C-75FF-4C68-90E9-889F2DA229E0}"/>
    <cellStyle name="20% - Accent5 3 2" xfId="1528" xr:uid="{0D4AE318-85A0-475E-B8CA-9CB0E4F6F40E}"/>
    <cellStyle name="20% - Accent5 3 3" xfId="2414" xr:uid="{F440671F-2B1A-4E24-A84A-07F5422D220F}"/>
    <cellStyle name="20% - Accent5 3 4" xfId="1574" xr:uid="{138650A5-24FF-4FDA-8DB3-1563D1D052DE}"/>
    <cellStyle name="20% - Accent5 3 5" xfId="2489" xr:uid="{40BE47AC-3C73-4145-B7E4-DEEC14467043}"/>
    <cellStyle name="20% - Accent5 4" xfId="1413" xr:uid="{4CE40D87-20C7-4F4B-A6F6-F94771946A4C}"/>
    <cellStyle name="20% - Accent5 5" xfId="2300" xr:uid="{8FA1869F-F303-43D7-AE27-C27FDB2CA6F1}"/>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474" xr:uid="{A3E52088-643D-421A-9779-D6BA986034E5}"/>
    <cellStyle name="20% - Accent6 2 2 2 3" xfId="2360" xr:uid="{2F9A40B0-6165-4601-BE32-64DB1A320D32}"/>
    <cellStyle name="20% - Accent6 2 2 2 4" xfId="1396" xr:uid="{5B697692-0C65-4DC4-8278-F0780C9DA6A7}"/>
    <cellStyle name="20% - Accent6 2 2 2 5" xfId="2671" xr:uid="{DEA09A9F-180D-456E-BE20-BD32E813D549}"/>
    <cellStyle name="20% - Accent6 2 2 3" xfId="1328" xr:uid="{E0B10094-C9A3-4762-807F-9CBF54F9DA49}"/>
    <cellStyle name="20% - Accent6 2 2 4" xfId="2246" xr:uid="{21999ACC-73B6-474C-9977-F448C1AEABE7}"/>
    <cellStyle name="20% - Accent6 2 2 5" xfId="2174" xr:uid="{4A95406B-CFE4-491A-A980-2F618FC9ACC1}"/>
    <cellStyle name="20% - Accent6 2 2 6" xfId="2631" xr:uid="{ADEF6637-3157-4914-B07E-94CB014000D2}"/>
    <cellStyle name="20% - Accent6 2 3" xfId="717" xr:uid="{246579D6-BF2F-40A9-A18D-259D2CE46A13}"/>
    <cellStyle name="20% - Accent6 2 3 2" xfId="1427" xr:uid="{429A41F5-4C15-431F-881F-8D72026C92AE}"/>
    <cellStyle name="20% - Accent6 2 3 3" xfId="2313" xr:uid="{0B692EFA-FDF2-4D61-A7D9-608D6833B342}"/>
    <cellStyle name="20% - Accent6 2 3 4" xfId="1177" xr:uid="{E11C911D-FED4-4B97-9CCE-F3B5295DFE8A}"/>
    <cellStyle name="20% - Accent6 2 3 5" xfId="2558" xr:uid="{E58AA03A-217E-4CFF-A9A2-45F2F0671678}"/>
    <cellStyle name="20% - Accent6 2 4" xfId="840" xr:uid="{0319B147-562C-4731-AE66-EFBF29C65B51}"/>
    <cellStyle name="20% - Accent6 2 5" xfId="2199" xr:uid="{D1A97C02-146B-4055-BCD1-479C2BADF6E3}"/>
    <cellStyle name="20% - Accent6 2 6" xfId="1181" xr:uid="{793ED86F-E67C-42CF-BAA0-AEFD28BE7C5F}"/>
    <cellStyle name="20% - Accent6 2 7" xfId="2488" xr:uid="{F5F0E6C2-C15B-45B3-A86F-71299F53AEED}"/>
    <cellStyle name="20% - Accent6 3" xfId="821" xr:uid="{E1CCD2C7-AB9D-4DCA-9D39-BA3D6F3F9C1E}"/>
    <cellStyle name="20% - Accent6 3 2" xfId="1531" xr:uid="{14464CE5-EE93-4CA5-9AC1-6F8C6E518407}"/>
    <cellStyle name="20% - Accent6 3 3" xfId="2417" xr:uid="{59602947-BBDC-4581-8FE0-9DCEF42F6ED6}"/>
    <cellStyle name="20% - Accent6 3 4" xfId="2187" xr:uid="{FBF88057-79FB-4FBA-AAA4-0F9503F6441C}"/>
    <cellStyle name="20% - Accent6 3 5" xfId="2634" xr:uid="{591A84BA-A899-418F-9503-D268FC340BD4}"/>
    <cellStyle name="20% - Accent6 4" xfId="1417" xr:uid="{87E826FE-871E-472A-B803-CD917101D2C4}"/>
    <cellStyle name="20% - Accent6 5" xfId="2303" xr:uid="{B5C25A4F-28FE-4B86-A7C3-1097C9D0ADF3}"/>
    <cellStyle name="20% - 强调文字颜色 1 2" xfId="2130" xr:uid="{6FBC9BF9-5DE3-45A8-869A-030749EB315E}"/>
    <cellStyle name="20% - 强调文字颜色 2 2" xfId="1304" xr:uid="{C2A48D1A-6FE8-42DC-AF96-6671C868DD92}"/>
    <cellStyle name="20% - 强调文字颜色 3 2" xfId="1704" xr:uid="{DFC99CF0-A7B6-4BCD-BFE2-7E4CDB3DACA7}"/>
    <cellStyle name="20% - 强调文字颜色 4 2" xfId="1635" xr:uid="{A65F43EE-A78B-41A5-90F5-4349078E0186}"/>
    <cellStyle name="20% - 强调文字颜色 5 2" xfId="1667" xr:uid="{1CC0FA92-9BD2-4930-9EA1-C8C887BFDFEA}"/>
    <cellStyle name="20% - 强调文字颜色 6 2" xfId="1621" xr:uid="{D17D2FE0-30FD-4D22-A744-E42DE2FB3670}"/>
    <cellStyle name="20% - 輔色1 2" xfId="2075" xr:uid="{9ADA527D-9D8D-433D-83A5-8733600BC207}"/>
    <cellStyle name="20% - 輔色2 2" xfId="2078" xr:uid="{A7D0E7CF-E607-49C1-83B1-0FD441B0B767}"/>
    <cellStyle name="20% - 輔色3 2" xfId="2081" xr:uid="{46AF7BC8-465F-4323-B83B-03D1FFA04B39}"/>
    <cellStyle name="20% - 輔色4 2" xfId="2084" xr:uid="{15A6DA47-21F8-455A-903F-F5472F3BF34E}"/>
    <cellStyle name="20% - 輔色5 2" xfId="2087" xr:uid="{5A464FA4-0D03-46B2-A5D2-5F24E49C61C0}"/>
    <cellStyle name="20% - 輔色6 2" xfId="2090" xr:uid="{231A7BB5-3281-4A1D-8A1A-D3FF9644F334}"/>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475" xr:uid="{8301AC4A-9488-40DB-A55F-79BBDDF949B5}"/>
    <cellStyle name="40% - Accent1 2 2 2 3" xfId="2361" xr:uid="{CEA2D875-F51E-4E08-918A-D396D6DCC2FA}"/>
    <cellStyle name="40% - Accent1 2 2 2 4" xfId="2178" xr:uid="{94D89C7F-3BDC-4F2D-B49C-DC6A3330C45A}"/>
    <cellStyle name="40% - Accent1 2 2 2 5" xfId="2487" xr:uid="{8C5DCF5F-FD73-4DF0-A282-9B5ECA2C333E}"/>
    <cellStyle name="40% - Accent1 2 2 3" xfId="1329" xr:uid="{C79015BE-FB79-4BCD-ABBE-07A575983123}"/>
    <cellStyle name="40% - Accent1 2 2 4" xfId="2247" xr:uid="{8603C280-3491-44F0-9692-FF41F10203D8}"/>
    <cellStyle name="40% - Accent1 2 2 5" xfId="2144" xr:uid="{E43E2B2E-97BE-4831-AF17-4F73D00CA456}"/>
    <cellStyle name="40% - Accent1 2 2 6" xfId="2561" xr:uid="{D1FBEA7F-87BB-4D9E-86D4-792C9622C5DF}"/>
    <cellStyle name="40% - Accent1 2 3" xfId="718" xr:uid="{7602192E-A940-4E7B-8C05-4172C15DC192}"/>
    <cellStyle name="40% - Accent1 2 3 2" xfId="1428" xr:uid="{68A9989D-A155-4710-90CC-2744A4D0D41D}"/>
    <cellStyle name="40% - Accent1 2 3 3" xfId="2314" xr:uid="{BEC9B48D-392E-4B1B-BC86-66195D42BABB}"/>
    <cellStyle name="40% - Accent1 2 3 4" xfId="1241" xr:uid="{18ECF97D-52DA-484D-80B4-D19E29754C93}"/>
    <cellStyle name="40% - Accent1 2 3 5" xfId="2632" xr:uid="{6DD31172-3C6D-489B-BA3E-60F1E16B7B5B}"/>
    <cellStyle name="40% - Accent1 2 4" xfId="841" xr:uid="{F63C83DD-4E8A-4FE7-9277-C7BF82F647F2}"/>
    <cellStyle name="40% - Accent1 2 5" xfId="2200" xr:uid="{A8FF0CC8-50CE-406C-9DD1-90A3E0BDB3F5}"/>
    <cellStyle name="40% - Accent1 2 6" xfId="1340" xr:uid="{B6F231D8-8992-408F-958D-DD7E0DCBAFD2}"/>
    <cellStyle name="40% - Accent1 2 7" xfId="2674" xr:uid="{3A1C9CFD-2424-4C11-98FE-6DE5CE9DF3CC}"/>
    <cellStyle name="40% - Accent1 3" xfId="807" xr:uid="{E712ACEB-5301-49DB-B2E6-5B16ADCBC359}"/>
    <cellStyle name="40% - Accent1 3 2" xfId="1517" xr:uid="{12079BB6-E280-4B48-823E-7859B3C25270}"/>
    <cellStyle name="40% - Accent1 3 3" xfId="2403" xr:uid="{A922E97A-134B-43C3-8695-6AAA9FEBE521}"/>
    <cellStyle name="40% - Accent1 3 4" xfId="1343" xr:uid="{35E64F7E-50BB-44D0-8B5D-3494CC792A71}"/>
    <cellStyle name="40% - Accent1 3 5" xfId="2672" xr:uid="{9D9C124B-8851-4DC2-B486-5D1A7A75B02C}"/>
    <cellStyle name="40% - Accent1 4" xfId="1400" xr:uid="{9D1813A1-0262-4503-BE86-1A86F826AA6F}"/>
    <cellStyle name="40% - Accent1 5" xfId="2289" xr:uid="{3382732B-8E15-4855-9A67-77CD79B81995}"/>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476" xr:uid="{6DE685FD-BE47-48D2-BA8F-F6E08D3531BB}"/>
    <cellStyle name="40% - Accent2 2 2 2 3" xfId="2362" xr:uid="{D6C201D1-CCDF-4720-819C-572B14C0ED43}"/>
    <cellStyle name="40% - Accent2 2 2 2 4" xfId="850" xr:uid="{A12BFD5E-41D9-4CC5-B129-071F756BED05}"/>
    <cellStyle name="40% - Accent2 2 2 2 5" xfId="2673" xr:uid="{316D507E-A450-43F7-806C-B07DCD6A902A}"/>
    <cellStyle name="40% - Accent2 2 2 3" xfId="1330" xr:uid="{8B4533A8-54B0-4E8B-BF8E-E1F6B2ACDB20}"/>
    <cellStyle name="40% - Accent2 2 2 4" xfId="2248" xr:uid="{8EC5B72B-6308-4662-9E23-A256A2C321AB}"/>
    <cellStyle name="40% - Accent2 2 2 5" xfId="2188" xr:uid="{D6F3457D-1264-4235-85F9-749BB0C9F0A0}"/>
    <cellStyle name="40% - Accent2 2 2 6" xfId="2633" xr:uid="{D66BDE4B-7224-4F2B-A129-BB51FCF67DB0}"/>
    <cellStyle name="40% - Accent2 2 3" xfId="719" xr:uid="{ECC936C5-7CFA-4470-85B4-A16CA076444D}"/>
    <cellStyle name="40% - Accent2 2 3 2" xfId="1429" xr:uid="{F4400FE0-36B8-49E1-8E36-52BB1C80BFD9}"/>
    <cellStyle name="40% - Accent2 2 3 3" xfId="2315" xr:uid="{5F5F3BE6-6297-499A-A9BA-320E05FEFAE2}"/>
    <cellStyle name="40% - Accent2 2 3 4" xfId="2064" xr:uid="{D5543A52-AFAA-4506-8EA8-E6289F993CCF}"/>
    <cellStyle name="40% - Accent2 2 3 5" xfId="2560" xr:uid="{223A7474-F102-41D6-BEB0-F80F5F154F0A}"/>
    <cellStyle name="40% - Accent2 2 4" xfId="842" xr:uid="{672841BC-2111-4230-9F7C-18360810C004}"/>
    <cellStyle name="40% - Accent2 2 5" xfId="2201" xr:uid="{5D0A7C94-5098-4DEC-9BAF-10C96DE7230B}"/>
    <cellStyle name="40% - Accent2 2 6" xfId="2175" xr:uid="{7A48BF79-A002-497C-9D70-7D1DD8DBC118}"/>
    <cellStyle name="40% - Accent2 2 7" xfId="2559" xr:uid="{C11F3FE6-47B8-4914-B2C7-7C5647CCB1DF}"/>
    <cellStyle name="40% - Accent2 3" xfId="810" xr:uid="{2E3EE7B5-111B-4405-BD2E-CC001B4530AA}"/>
    <cellStyle name="40% - Accent2 3 2" xfId="1520" xr:uid="{503732E4-C0DF-4509-8EC6-DE7089439DFD}"/>
    <cellStyle name="40% - Accent2 3 3" xfId="2406" xr:uid="{6F8D9B0D-BA8C-4C66-A389-8D934D1A5E22}"/>
    <cellStyle name="40% - Accent2 3 4" xfId="2030" xr:uid="{8F80E5BB-BBB0-4CF1-8DE6-A7A77AF2B591}"/>
    <cellStyle name="40% - Accent2 3 5" xfId="2486" xr:uid="{8E76E9CC-48B0-4EF4-9E47-1494B7B9F1FF}"/>
    <cellStyle name="40% - Accent2 4" xfId="1403" xr:uid="{05200F4D-1DC8-4C24-838A-49579BC051D2}"/>
    <cellStyle name="40% - Accent2 5" xfId="2292" xr:uid="{783BF141-FA2D-4F46-A499-F732FC98D89B}"/>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477" xr:uid="{D813DBCE-C192-4F1D-8204-FA2BCDBECF77}"/>
    <cellStyle name="40% - Accent3 2 2 2 3" xfId="2363" xr:uid="{D942E566-B95D-416C-96A3-8A33ECD035D6}"/>
    <cellStyle name="40% - Accent3 2 2 2 4" xfId="1220" xr:uid="{32D87AD2-AF56-489D-8FC2-D69136B59E52}"/>
    <cellStyle name="40% - Accent3 2 2 2 5" xfId="2483" xr:uid="{6DFC0F70-36A7-49F0-8122-4F75728D99FA}"/>
    <cellStyle name="40% - Accent3 2 2 3" xfId="1331" xr:uid="{01C4A549-0ED6-4632-99AF-2340C135B94D}"/>
    <cellStyle name="40% - Accent3 2 2 4" xfId="2249" xr:uid="{FAACF603-45AF-4724-80C5-2CFCE8548C51}"/>
    <cellStyle name="40% - Accent3 2 2 5" xfId="2181" xr:uid="{77092373-2FE0-4F18-9A34-A1BD0C762BD1}"/>
    <cellStyle name="40% - Accent3 2 2 6" xfId="2484" xr:uid="{1C3FC1FC-19F6-4EBC-B47A-2BE27CFBBA8B}"/>
    <cellStyle name="40% - Accent3 2 3" xfId="720" xr:uid="{68A01960-68CB-4A65-8F2A-3555359514EE}"/>
    <cellStyle name="40% - Accent3 2 3 2" xfId="1430" xr:uid="{9D3C76A0-AC0C-47F3-B046-9B89F8969C8F}"/>
    <cellStyle name="40% - Accent3 2 3 3" xfId="2316" xr:uid="{4ABC2C39-BEE6-407D-B992-80B5F7672963}"/>
    <cellStyle name="40% - Accent3 2 3 4" xfId="834" xr:uid="{A4FE154B-FA82-45F9-94A4-D54399781560}"/>
    <cellStyle name="40% - Accent3 2 3 5" xfId="2482" xr:uid="{380B5116-106A-417A-9961-294435231BF5}"/>
    <cellStyle name="40% - Accent3 2 4" xfId="843" xr:uid="{4A11F193-29EF-4180-AF20-BFBDAF9429E7}"/>
    <cellStyle name="40% - Accent3 2 5" xfId="2202" xr:uid="{70338841-F991-49BE-8951-91BC4946EDC0}"/>
    <cellStyle name="40% - Accent3 2 6" xfId="2109" xr:uid="{D21C206F-7280-41DE-87CE-CE0BF1FCEB37}"/>
    <cellStyle name="40% - Accent3 2 7" xfId="2485" xr:uid="{039DFEFF-EF23-4CAB-9FBC-72456508DE35}"/>
    <cellStyle name="40% - Accent3 3" xfId="813" xr:uid="{B98B3D0F-C9EF-4904-8320-2E3FDB09ABA0}"/>
    <cellStyle name="40% - Accent3 3 2" xfId="1523" xr:uid="{512EEE3E-74BA-48BD-B799-E1F5D2154A25}"/>
    <cellStyle name="40% - Accent3 3 3" xfId="2409" xr:uid="{7E5BE5B0-5CFF-40F8-8CB9-DDA5C959B319}"/>
    <cellStyle name="40% - Accent3 3 4" xfId="2126" xr:uid="{9A939B68-D96A-45AB-A3A2-E950269B0EA3}"/>
    <cellStyle name="40% - Accent3 3 5" xfId="2481" xr:uid="{E9125435-EF66-4748-A5C7-6146C1CEEB3F}"/>
    <cellStyle name="40% - Accent3 4" xfId="1406" xr:uid="{68E11117-6A35-449E-AFD9-1B36EFF5AE0D}"/>
    <cellStyle name="40% - Accent3 5" xfId="2295" xr:uid="{470CADE5-8E7A-433B-815D-31EF5275EA03}"/>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478" xr:uid="{4A8E1E4C-64EB-4576-BC55-08151DA55E85}"/>
    <cellStyle name="40% - Accent4 2 2 2 3" xfId="2364" xr:uid="{4B89276A-E600-4683-8602-1696E4F197B6}"/>
    <cellStyle name="40% - Accent4 2 2 2 4" xfId="874" xr:uid="{9BB8C71E-4671-49AE-9179-1407B8C3CABE}"/>
    <cellStyle name="40% - Accent4 2 2 2 5" xfId="2480" xr:uid="{9D78A7C1-98EA-461F-BB72-1ED4FDE2D1EC}"/>
    <cellStyle name="40% - Accent4 2 2 3" xfId="1332" xr:uid="{0444D8EA-19F1-493A-88EE-C6BF6B398413}"/>
    <cellStyle name="40% - Accent4 2 2 4" xfId="2250" xr:uid="{F741DF38-65B5-4EE0-8EC2-677387EFE999}"/>
    <cellStyle name="40% - Accent4 2 2 5" xfId="1603" xr:uid="{0DB8BBC3-3771-4E39-A61F-FCBF8C582125}"/>
    <cellStyle name="40% - Accent4 2 2 6" xfId="2556" xr:uid="{A055891E-0448-4E9D-9845-FD24758D080F}"/>
    <cellStyle name="40% - Accent4 2 3" xfId="721" xr:uid="{39398746-C281-41E1-8871-02ADCEB22D95}"/>
    <cellStyle name="40% - Accent4 2 3 2" xfId="1431" xr:uid="{7E3CBF54-A2F7-40CB-8B05-27DF0A4E08F5}"/>
    <cellStyle name="40% - Accent4 2 3 3" xfId="2317" xr:uid="{A0C718E9-3C2A-4701-A203-38FF21CC3FE7}"/>
    <cellStyle name="40% - Accent4 2 3 4" xfId="2153" xr:uid="{0148B009-B76D-4C47-8CCB-504025442B62}"/>
    <cellStyle name="40% - Accent4 2 3 5" xfId="2574" xr:uid="{20E9D6CC-C692-4D92-998F-841A90F59846}"/>
    <cellStyle name="40% - Accent4 2 4" xfId="844" xr:uid="{BC3291CC-41C6-4042-8427-F4174ED597F5}"/>
    <cellStyle name="40% - Accent4 2 5" xfId="2203" xr:uid="{342ABBA5-6B37-42CD-86EB-6B71497D86B5}"/>
    <cellStyle name="40% - Accent4 2 6" xfId="1164" xr:uid="{850C4200-CE02-4A49-885A-955679CB4309}"/>
    <cellStyle name="40% - Accent4 2 7" xfId="1091" xr:uid="{54F06897-7B44-48B0-8196-569334C6CC49}"/>
    <cellStyle name="40% - Accent4 3" xfId="816" xr:uid="{002D2F10-F915-45DE-902D-725C623ABAA8}"/>
    <cellStyle name="40% - Accent4 3 2" xfId="1526" xr:uid="{D532AD35-0BC6-4C21-B2D2-937237CC6A52}"/>
    <cellStyle name="40% - Accent4 3 3" xfId="2412" xr:uid="{361535F2-6C6D-40AE-A9FC-3726EAD57DD7}"/>
    <cellStyle name="40% - Accent4 3 4" xfId="1176" xr:uid="{89D78935-2323-45CB-910A-AE2FEA1EE0D1}"/>
    <cellStyle name="40% - Accent4 3 5" xfId="2690" xr:uid="{5741E1FC-C44C-4ADF-BB9E-F50778F61019}"/>
    <cellStyle name="40% - Accent4 4" xfId="1410" xr:uid="{DB12FB05-010E-4CD3-BF99-74495AF102D1}"/>
    <cellStyle name="40% - Accent4 5" xfId="2298" xr:uid="{4E36795B-F198-456F-8DE0-F835A17D05ED}"/>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479" xr:uid="{509D14A1-3A9E-4BB3-BFF7-C0CC8B952D0B}"/>
    <cellStyle name="40% - Accent5 2 2 2 3" xfId="2365" xr:uid="{AB5682C2-1B6E-443C-A841-DD287F948D5E}"/>
    <cellStyle name="40% - Accent5 2 2 2 4" xfId="2186" xr:uid="{5BF1FBF8-2A81-4FBA-86A2-417F614CA3C5}"/>
    <cellStyle name="40% - Accent5 2 2 2 5" xfId="2669" xr:uid="{A39F44F8-4F28-4908-8BA0-CE8EBF52901C}"/>
    <cellStyle name="40% - Accent5 2 2 3" xfId="1333" xr:uid="{CA7D482C-1F0A-462C-B172-C492A24D716F}"/>
    <cellStyle name="40% - Accent5 2 2 4" xfId="2251" xr:uid="{FB1667E4-B209-4882-8C40-35BDD2CAEBC7}"/>
    <cellStyle name="40% - Accent5 2 2 5" xfId="2149" xr:uid="{EBD93DA2-061B-4415-896B-73422E6F2CD4}"/>
    <cellStyle name="40% - Accent5 2 2 6" xfId="2629" xr:uid="{0937FB02-377E-419A-A48C-22A7ED950F0C}"/>
    <cellStyle name="40% - Accent5 2 3" xfId="722" xr:uid="{CA953F1E-E1A8-460D-AEB6-E09AF3BD1B57}"/>
    <cellStyle name="40% - Accent5 2 3 2" xfId="1432" xr:uid="{C91D8690-C7E5-4E53-BA15-5A81D94813EF}"/>
    <cellStyle name="40% - Accent5 2 3 3" xfId="2318" xr:uid="{D49A5717-4E30-4890-AE06-C2A6B38512F8}"/>
    <cellStyle name="40% - Accent5 2 3 4" xfId="1321" xr:uid="{AE2E5B0A-6627-44E8-B16D-50FE07F20E57}"/>
    <cellStyle name="40% - Accent5 2 3 5" xfId="2555" xr:uid="{B4C3994C-0A18-47C1-9D04-22B0BADC6C27}"/>
    <cellStyle name="40% - Accent5 2 4" xfId="845" xr:uid="{888FBBE3-F71A-4208-A49C-CE0F85DDCF49}"/>
    <cellStyle name="40% - Accent5 2 5" xfId="2204" xr:uid="{2E18D50E-89B1-4B54-8C56-5D7D9552D372}"/>
    <cellStyle name="40% - Accent5 2 6" xfId="854" xr:uid="{41B19B73-BDF8-48FD-9E52-9018D588F7B2}"/>
    <cellStyle name="40% - Accent5 2 7" xfId="2597" xr:uid="{E95D36C3-2FEB-4157-9A9A-220688ECF81B}"/>
    <cellStyle name="40% - Accent5 3" xfId="819" xr:uid="{B9076266-3995-42B0-935D-F96D917DF11C}"/>
    <cellStyle name="40% - Accent5 3 2" xfId="1529" xr:uid="{8D37420B-B5DA-4B84-9F84-5025CAF72AE8}"/>
    <cellStyle name="40% - Accent5 3 3" xfId="2415" xr:uid="{EC4A3701-9FC5-4455-AB53-B3D2D8A57CFD}"/>
    <cellStyle name="40% - Accent5 3 4" xfId="1683" xr:uid="{5507FDCC-C096-4E31-90CD-BE7274C39D07}"/>
    <cellStyle name="40% - Accent5 3 5" xfId="2479" xr:uid="{8137C7AD-E9F3-409D-B221-8AAC19D72C08}"/>
    <cellStyle name="40% - Accent5 4" xfId="1414" xr:uid="{5D2EDAEB-0358-4138-8805-F7E21C55634C}"/>
    <cellStyle name="40% - Accent5 5" xfId="2301" xr:uid="{4AEA1DC8-3FF1-4543-8BB5-1CD1D7F254F2}"/>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480" xr:uid="{3336DC6B-6F7F-4250-AC1A-8730DE25EADE}"/>
    <cellStyle name="40% - Accent6 2 2 2 3" xfId="2366" xr:uid="{28A88F47-5E3F-47C9-9F72-0C47C8F4DDF2}"/>
    <cellStyle name="40% - Accent6 2 2 2 4" xfId="1099" xr:uid="{17CFD03C-95B6-4446-B2A5-A3F21B22136C}"/>
    <cellStyle name="40% - Accent6 2 2 2 5" xfId="2596" xr:uid="{A878A7E8-328C-4C66-B626-F09333A04C51}"/>
    <cellStyle name="40% - Accent6 2 2 3" xfId="1334" xr:uid="{74970328-ACF3-487E-A6CA-5216E508B5A8}"/>
    <cellStyle name="40% - Accent6 2 2 4" xfId="2252" xr:uid="{636F916B-A115-4811-B514-75E898A00593}"/>
    <cellStyle name="40% - Accent6 2 2 5" xfId="1259" xr:uid="{1993E41F-4DBB-4177-87B4-1F7B186FDB63}"/>
    <cellStyle name="40% - Accent6 2 2 6" xfId="2689" xr:uid="{14EF177C-819B-4AFE-A722-DE7220733D36}"/>
    <cellStyle name="40% - Accent6 2 3" xfId="723" xr:uid="{B6857997-485B-4538-90C6-5CB51162ACA4}"/>
    <cellStyle name="40% - Accent6 2 3 2" xfId="1433" xr:uid="{BE7408A9-110F-4A39-8C15-430E1872131B}"/>
    <cellStyle name="40% - Accent6 2 3 3" xfId="2319" xr:uid="{09734A44-9221-4AFB-A941-D8BD877AA572}"/>
    <cellStyle name="40% - Accent6 2 3 4" xfId="833" xr:uid="{7326C05C-D716-4464-8951-2FC05B79663A}"/>
    <cellStyle name="40% - Accent6 2 3 5" xfId="2477" xr:uid="{14CC73CD-8D6E-4D04-A02A-D2E8E444BFAB}"/>
    <cellStyle name="40% - Accent6 2 4" xfId="846" xr:uid="{C5355A77-FCD9-4FAF-BA25-4D73D5F19D4E}"/>
    <cellStyle name="40% - Accent6 2 5" xfId="2205" xr:uid="{2343DD6F-1992-468D-ACBF-4031C898DE69}"/>
    <cellStyle name="40% - Accent6 2 6" xfId="1644" xr:uid="{A0BD2340-54D4-4C94-8AF5-F5EA54A07FA8}"/>
    <cellStyle name="40% - Accent6 2 7" xfId="2478" xr:uid="{C9A53E4F-D97C-4D2B-8B20-173E2C6601DA}"/>
    <cellStyle name="40% - Accent6 3" xfId="822" xr:uid="{FA95F09F-3E91-4EB4-9DEC-F6F55103A9B7}"/>
    <cellStyle name="40% - Accent6 3 2" xfId="1532" xr:uid="{E64CE461-4253-482A-8220-71F569E1EDA3}"/>
    <cellStyle name="40% - Accent6 3 3" xfId="2418" xr:uid="{00363BA0-3BBF-46B9-9686-BC6BE3DCE559}"/>
    <cellStyle name="40% - Accent6 3 4" xfId="1223" xr:uid="{89144D89-DAC5-41C2-A248-6FA1E7FD54CA}"/>
    <cellStyle name="40% - Accent6 3 5" xfId="2476" xr:uid="{71D0D000-1497-4A1C-83A3-CDC57ECAB784}"/>
    <cellStyle name="40% - Accent6 4" xfId="1418" xr:uid="{E67DCA30-3113-4777-B1D1-9B83F6BF7CA3}"/>
    <cellStyle name="40% - Accent6 5" xfId="2304" xr:uid="{83FFB376-EADB-4D00-9809-B02966F1397C}"/>
    <cellStyle name="40% - 强调文字颜色 1 2" xfId="1668" xr:uid="{C8236DC9-2069-4B0A-8D96-0BBB3E34A794}"/>
    <cellStyle name="40% - 强调文字颜色 2 2" xfId="1624" xr:uid="{6434BADA-5CF3-41B0-8F0F-0075525BA98D}"/>
    <cellStyle name="40% - 强调文字颜色 3 2" xfId="1725" xr:uid="{A83CCB14-595C-4627-B081-7D23488532E5}"/>
    <cellStyle name="40% - 强调文字颜色 4 2" xfId="2050" xr:uid="{4EA91527-E4ED-4E58-91E0-17D4FF55CBD0}"/>
    <cellStyle name="40% - 强调文字颜色 5 2" xfId="1545" xr:uid="{290C10B8-29B0-40A0-9658-2B47F5922032}"/>
    <cellStyle name="40% - 强调文字颜色 6 2" xfId="2160" xr:uid="{25CB370A-397F-4BD2-84C6-834562B63F0A}"/>
    <cellStyle name="40% - 輔色1 2" xfId="2076" xr:uid="{F1F40A0D-0B80-4316-B09D-CD331C86D645}"/>
    <cellStyle name="40% - 輔色2 2" xfId="2079" xr:uid="{4B0BC56C-62D3-43FD-958F-F91BE8CC1DD5}"/>
    <cellStyle name="40% - 輔色3 2" xfId="2082" xr:uid="{9116A418-7095-49D8-A4DA-A529CF2431F6}"/>
    <cellStyle name="40% - 輔色4 2" xfId="2085" xr:uid="{D82B33A3-805E-4315-948C-117F2C1AB00F}"/>
    <cellStyle name="40% - 輔色5 2" xfId="2088" xr:uid="{2E74F170-BE0F-4638-BBDE-DBA0FBA63177}"/>
    <cellStyle name="40% - 輔色6 2" xfId="2091" xr:uid="{B896FD9B-E48B-4C08-B6FF-7A8A8594D0C4}"/>
    <cellStyle name="60% - Accent1" xfId="689" builtinId="32" customBuiltin="1"/>
    <cellStyle name="60% - Accent1 2" xfId="18" xr:uid="{00000000-0005-0000-0000-000025000000}"/>
    <cellStyle name="60% - Accent1 2 2" xfId="608" xr:uid="{00000000-0005-0000-0000-000026000000}"/>
    <cellStyle name="60% - Accent1 2 2 2" xfId="1412" xr:uid="{D1E77B4B-972A-4042-B333-902A302A7AB7}"/>
    <cellStyle name="60% - Accent1 2 2 3" xfId="2627" xr:uid="{A28D1CEA-154B-42C8-A22C-DCA0BEF25F7C}"/>
    <cellStyle name="60% - Accent1 2 3" xfId="2184" xr:uid="{30DA2ECF-87D3-4CF9-A74F-6F86DF643CE4}"/>
    <cellStyle name="60% - Accent1 2 4" xfId="2475" xr:uid="{D3485D87-EC2E-4131-B7CB-4BCE21C00105}"/>
    <cellStyle name="60% - Accent1 3" xfId="808" xr:uid="{B4F662A1-3A7E-4CD5-AFDB-1F205B5427FC}"/>
    <cellStyle name="60% - Accent1 3 2" xfId="1518" xr:uid="{2E2BF232-CB09-4202-9A2C-3C6153E9F0C8}"/>
    <cellStyle name="60% - Accent1 3 3" xfId="2404" xr:uid="{28AFE485-84AE-4F19-A931-6F7D7FC53309}"/>
    <cellStyle name="60% - Accent1 3 4" xfId="873" xr:uid="{696676F7-2CBA-405F-91DD-26B7C8F03847}"/>
    <cellStyle name="60% - Accent1 3 5" xfId="2667" xr:uid="{8E395964-7877-445B-A53A-4775C05FC8FE}"/>
    <cellStyle name="60% - Accent1 4" xfId="1401" xr:uid="{EBDEEDF2-1061-4371-8E6A-21FCD08D8DCB}"/>
    <cellStyle name="60% - Accent1 5" xfId="2290" xr:uid="{5DE8FA36-716C-4CDF-87CC-F7978D7CAD3B}"/>
    <cellStyle name="60% - Accent2" xfId="693" builtinId="36" customBuiltin="1"/>
    <cellStyle name="60% - Accent2 2" xfId="19" xr:uid="{00000000-0005-0000-0000-000028000000}"/>
    <cellStyle name="60% - Accent2 2 2" xfId="609" xr:uid="{00000000-0005-0000-0000-000029000000}"/>
    <cellStyle name="60% - Accent2 2 2 2" xfId="1594" xr:uid="{8544438D-D785-4342-B307-8AFEBD20F68F}"/>
    <cellStyle name="60% - Accent2 2 2 3" xfId="2474" xr:uid="{6F40318F-F181-4C3A-9649-F0C552428A4B}"/>
    <cellStyle name="60% - Accent2 2 3" xfId="1106" xr:uid="{79EA8D03-E1A7-4A20-AF87-66D7E6FE6C50}"/>
    <cellStyle name="60% - Accent2 2 4" xfId="2553" xr:uid="{E4DEFF59-42B4-4EA7-850C-1B47575ACF30}"/>
    <cellStyle name="60% - Accent2 3" xfId="811" xr:uid="{E57C1FBC-7353-4D32-8026-C8468A5B588E}"/>
    <cellStyle name="60% - Accent2 3 2" xfId="1521" xr:uid="{5C166922-4EA6-445C-BA02-EF397FE4E890}"/>
    <cellStyle name="60% - Accent2 3 3" xfId="2407" xr:uid="{CC8990F3-C944-45DB-A497-858136DC391C}"/>
    <cellStyle name="60% - Accent2 3 4" xfId="1344" xr:uid="{DD6452FF-C782-43D5-8070-BECCB745AF06}"/>
    <cellStyle name="60% - Accent2 3 5" xfId="2628" xr:uid="{722E2732-5FD7-4ED0-B88B-20C90F0765A1}"/>
    <cellStyle name="60% - Accent2 4" xfId="1404" xr:uid="{147B4D8F-4987-4E8D-8B0D-B1332FE57641}"/>
    <cellStyle name="60% - Accent2 5" xfId="2293" xr:uid="{C56F6F34-A988-4CD7-8ED9-EFD7EB705229}"/>
    <cellStyle name="60% - Accent3" xfId="697" builtinId="40" customBuiltin="1"/>
    <cellStyle name="60% - Accent3 2" xfId="20" xr:uid="{00000000-0005-0000-0000-00002B000000}"/>
    <cellStyle name="60% - Accent3 2 2" xfId="610" xr:uid="{00000000-0005-0000-0000-00002C000000}"/>
    <cellStyle name="60% - Accent3 2 2 2" xfId="2185" xr:uid="{15480BD1-8ABE-48FC-9FB6-1717EA2B38F0}"/>
    <cellStyle name="60% - Accent3 2 2 3" xfId="2554" xr:uid="{1754FA1D-12F4-4A64-ABB0-0B81298671D8}"/>
    <cellStyle name="60% - Accent3 2 3" xfId="1102" xr:uid="{EAF59016-B00C-4E3D-B4FA-C85D62442B4D}"/>
    <cellStyle name="60% - Accent3 2 4" xfId="2668" xr:uid="{FB763F56-7A8F-4248-A228-A9569C0B8ED3}"/>
    <cellStyle name="60% - Accent3 3" xfId="814" xr:uid="{AE56DF22-2A34-454C-B165-90BC7D444073}"/>
    <cellStyle name="60% - Accent3 3 2" xfId="1524" xr:uid="{640ABE11-DE67-4888-A1A7-E5326C374821}"/>
    <cellStyle name="60% - Accent3 3 3" xfId="2410" xr:uid="{0AA08457-4C14-4C8D-B37B-ABD24AAFAB57}"/>
    <cellStyle name="60% - Accent3 3 4" xfId="1588" xr:uid="{1316998E-FD1F-421B-89DC-84EEE22990BA}"/>
    <cellStyle name="60% - Accent3 3 5" xfId="2473" xr:uid="{5C26C885-6B78-44F8-8113-059BCFE1C1F5}"/>
    <cellStyle name="60% - Accent3 4" xfId="1407" xr:uid="{F3BF7D71-8B37-4251-B0D2-F0A44AE8AF7F}"/>
    <cellStyle name="60% - Accent3 5" xfId="2296" xr:uid="{5069F01C-59EF-4309-9C7C-270EDD61B1CE}"/>
    <cellStyle name="60% - Accent4" xfId="701" builtinId="44" customBuiltin="1"/>
    <cellStyle name="60% - Accent4 2" xfId="21" xr:uid="{00000000-0005-0000-0000-00002E000000}"/>
    <cellStyle name="60% - Accent4 2 2" xfId="611" xr:uid="{00000000-0005-0000-0000-00002F000000}"/>
    <cellStyle name="60% - Accent4 2 2 2" xfId="2059" xr:uid="{507C7933-7D7D-4AD8-8FAB-4F81156389D0}"/>
    <cellStyle name="60% - Accent4 2 2 3" xfId="2471" xr:uid="{B6D6CFD5-E051-4FD9-B809-CBC69F6BE05A}"/>
    <cellStyle name="60% - Accent4 2 3" xfId="1581" xr:uid="{299C1BB4-A87A-4E22-A1E6-1F19FA03FD71}"/>
    <cellStyle name="60% - Accent4 2 4" xfId="2472" xr:uid="{C422EC0A-68B0-472B-8179-B68E7D53C9EE}"/>
    <cellStyle name="60% - Accent4 3" xfId="817" xr:uid="{3FDA9D0D-4413-486B-983C-CC604E346407}"/>
    <cellStyle name="60% - Accent4 3 2" xfId="1527" xr:uid="{3BC599A7-F4AE-49CE-A39F-6D00D9B6B78B}"/>
    <cellStyle name="60% - Accent4 3 3" xfId="2413" xr:uid="{1CFF78BB-E784-4DBB-9C7A-29E6AA112B77}"/>
    <cellStyle name="60% - Accent4 3 4" xfId="2139" xr:uid="{A91716C4-74D1-46C8-94DB-64B4B87ADBB1}"/>
    <cellStyle name="60% - Accent4 3 5" xfId="2470" xr:uid="{AF9B66EE-1430-4E01-BC3C-835DBA0B56F0}"/>
    <cellStyle name="60% - Accent4 4" xfId="1411" xr:uid="{31EBFD86-597B-4016-B6EC-C1D13616A487}"/>
    <cellStyle name="60% - Accent4 5" xfId="2299" xr:uid="{BF684D6B-0540-4AAB-A80F-BDE4BE72B7AE}"/>
    <cellStyle name="60% - Accent5" xfId="705" builtinId="48" customBuiltin="1"/>
    <cellStyle name="60% - Accent5 2" xfId="22" xr:uid="{00000000-0005-0000-0000-000031000000}"/>
    <cellStyle name="60% - Accent5 2 2" xfId="612" xr:uid="{00000000-0005-0000-0000-000032000000}"/>
    <cellStyle name="60% - Accent5 2 2 2" xfId="1575" xr:uid="{C2612CC9-2CE7-4F64-B1EF-C622C7D0AB3C}"/>
    <cellStyle name="60% - Accent5 2 2 3" xfId="2468" xr:uid="{929D56C3-B8D7-48AB-B076-22BDFDAE3B34}"/>
    <cellStyle name="60% - Accent5 2 3" xfId="1677" xr:uid="{741DF5CC-D17F-4D42-AC91-E958ECC1F171}"/>
    <cellStyle name="60% - Accent5 2 4" xfId="2469" xr:uid="{85D2C727-01F5-4E9E-A89B-4A5DCA27962E}"/>
    <cellStyle name="60% - Accent5 3" xfId="820" xr:uid="{88C0FC36-A568-4B68-96C1-1CFA958ECF44}"/>
    <cellStyle name="60% - Accent5 3 2" xfId="1530" xr:uid="{84A930D3-6A95-45C5-8CEE-F053DCF8321E}"/>
    <cellStyle name="60% - Accent5 3 3" xfId="2416" xr:uid="{70336D0C-7EB8-45A4-967D-9C4F6B05E160}"/>
    <cellStyle name="60% - Accent5 3 4" xfId="886" xr:uid="{4C485D12-287A-4591-838C-0B9BF2D5A475}"/>
    <cellStyle name="60% - Accent5 3 5" xfId="2467" xr:uid="{05C29409-5C3D-44BE-AFDE-71974E322B54}"/>
    <cellStyle name="60% - Accent5 4" xfId="1415" xr:uid="{90875E2B-B2CE-433A-AA4B-F6FF027C4905}"/>
    <cellStyle name="60% - Accent5 5" xfId="2302" xr:uid="{BAE08FB6-882E-4B49-9B31-89D8F6C9E4A0}"/>
    <cellStyle name="60% - Accent6" xfId="709" builtinId="52" customBuiltin="1"/>
    <cellStyle name="60% - Accent6 2" xfId="23" xr:uid="{00000000-0005-0000-0000-000034000000}"/>
    <cellStyle name="60% - Accent6 2 2" xfId="613" xr:uid="{00000000-0005-0000-0000-000035000000}"/>
    <cellStyle name="60% - Accent6 2 2 2" xfId="1094" xr:uid="{F5EE6EF4-8719-49F3-B424-CCAFB871D709}"/>
    <cellStyle name="60% - Accent6 2 2 3" xfId="2465" xr:uid="{B734D294-3D50-49D2-9C61-15E6D8374390}"/>
    <cellStyle name="60% - Accent6 2 3" xfId="887" xr:uid="{25E9238A-4452-48FA-8466-CE7D76299D8F}"/>
    <cellStyle name="60% - Accent6 2 4" xfId="2466" xr:uid="{E904E8DD-28A6-4AD8-85B8-4DE0D7F4C1CD}"/>
    <cellStyle name="60% - Accent6 3" xfId="823" xr:uid="{A0853432-C6DA-4DB7-94DF-C5986DB84D44}"/>
    <cellStyle name="60% - Accent6 3 2" xfId="1533" xr:uid="{C1BBE086-1C4C-4534-8799-D2784346107C}"/>
    <cellStyle name="60% - Accent6 3 3" xfId="2419" xr:uid="{AC6F91E4-FB19-40FE-93E4-EBDE9C1C49EE}"/>
    <cellStyle name="60% - Accent6 3 4" xfId="876" xr:uid="{03AE3BAF-C7AA-414F-B486-CF7040C444FB}"/>
    <cellStyle name="60% - Accent6 3 5" xfId="2464" xr:uid="{39E5DC99-C4D8-4333-8DD1-1028752C9F8E}"/>
    <cellStyle name="60% - Accent6 4" xfId="1419" xr:uid="{D6987D3E-2D58-410A-8279-B447BC10B21A}"/>
    <cellStyle name="60% - Accent6 5" xfId="2305" xr:uid="{B4E5AA38-6ECD-4784-A7A1-7A29C302BA95}"/>
    <cellStyle name="60% - 强调文字颜色 1 2" xfId="1546" xr:uid="{90699CD7-A0B8-4E80-869C-5405ABA9E856}"/>
    <cellStyle name="60% - 强调文字颜色 2 2" xfId="2163" xr:uid="{ED472E69-A6A9-46C3-B9AF-DFD64A720FF8}"/>
    <cellStyle name="60% - 强调文字颜色 3 2" xfId="2100" xr:uid="{A447846F-300C-45A4-8E63-BA9110E400D8}"/>
    <cellStyle name="60% - 强调文字颜色 4 2" xfId="2129" xr:uid="{34744AC7-ABB0-47D3-8F95-100BE2DCAF16}"/>
    <cellStyle name="60% - 强调文字颜色 5 2" xfId="1377" xr:uid="{A954B87F-553C-4D51-A08A-806D03D716DD}"/>
    <cellStyle name="60% - 强调文字颜色 6 2" xfId="1701" xr:uid="{EE0DC4AB-6533-4CF5-8C5C-1DAF36939134}"/>
    <cellStyle name="60% - 輔色1 2" xfId="2077" xr:uid="{3856CC86-159A-4272-9CF8-9AD67F627D21}"/>
    <cellStyle name="60% - 輔色2 2" xfId="2080" xr:uid="{618F110E-A6D0-4C2A-9F8C-9059EFFCBA47}"/>
    <cellStyle name="60% - 輔色3 2" xfId="2083" xr:uid="{9B2DA3AA-1D66-4770-80A2-C3CBF184BDBB}"/>
    <cellStyle name="60% - 輔色4 2" xfId="2086" xr:uid="{B5BFEF4B-C7A9-4E02-BFA8-485E7EEF2962}"/>
    <cellStyle name="60% - 輔色5 2" xfId="2089" xr:uid="{6E6367BF-CC05-4CA3-881B-C1FD4008EF2C}"/>
    <cellStyle name="60% - 輔色6 2" xfId="2092" xr:uid="{9694E7ED-2A5A-4F57-B036-028D98EBD0BD}"/>
    <cellStyle name="Accent1" xfId="686" builtinId="29" customBuiltin="1"/>
    <cellStyle name="Accent1 2" xfId="24" xr:uid="{00000000-0005-0000-0000-000037000000}"/>
    <cellStyle name="Accent1 2 2" xfId="614" xr:uid="{00000000-0005-0000-0000-000038000000}"/>
    <cellStyle name="Accent1 2 2 2" xfId="2115" xr:uid="{2B3B5DE5-741F-40C8-B21C-AD76A75CA85F}"/>
    <cellStyle name="Accent1 2 2 3" xfId="2462" xr:uid="{5D1893CB-2EC4-4661-9F35-FFF36B6ADC8F}"/>
    <cellStyle name="Accent1 2 3" xfId="2023" xr:uid="{E57464A9-FBE5-4150-BA37-649209107F70}"/>
    <cellStyle name="Accent1 2 4" xfId="2463" xr:uid="{6BB24791-B037-449A-86CB-0EF3D95EF8C5}"/>
    <cellStyle name="Accent2" xfId="690" builtinId="33" customBuiltin="1"/>
    <cellStyle name="Accent2 2" xfId="25" xr:uid="{00000000-0005-0000-0000-00003A000000}"/>
    <cellStyle name="Accent2 2 2" xfId="615" xr:uid="{00000000-0005-0000-0000-00003B000000}"/>
    <cellStyle name="Accent2 2 2 2" xfId="2191" xr:uid="{663C4334-AF8B-42AD-BE02-1B7A2FC40CD0}"/>
    <cellStyle name="Accent2 2 2 3" xfId="2460" xr:uid="{0FA6BFE2-2C98-43EA-A76F-FC86C914CC4A}"/>
    <cellStyle name="Accent2 2 3" xfId="1172" xr:uid="{28AE0E9D-BD3A-42F7-82E8-88270B66357B}"/>
    <cellStyle name="Accent2 2 4" xfId="2461" xr:uid="{DAB131C9-4486-4231-BBF3-4DFDDC9FCCAF}"/>
    <cellStyle name="Accent3" xfId="694" builtinId="37" customBuiltin="1"/>
    <cellStyle name="Accent3 2" xfId="26" xr:uid="{00000000-0005-0000-0000-00003D000000}"/>
    <cellStyle name="Accent3 2 2" xfId="616" xr:uid="{00000000-0005-0000-0000-00003E000000}"/>
    <cellStyle name="Accent3 2 2 2" xfId="2116" xr:uid="{81BB890F-2399-4534-9303-797F9E456494}"/>
    <cellStyle name="Accent3 2 2 3" xfId="2626" xr:uid="{9E338539-87A9-4142-9B90-AE6C6A677828}"/>
    <cellStyle name="Accent3 2 3" xfId="1692" xr:uid="{E9A47B05-CAB2-4CAB-8B0B-7760C9412858}"/>
    <cellStyle name="Accent3 2 4" xfId="2459" xr:uid="{C41D8FB0-8601-44D5-BCA9-B42051FFE9FE}"/>
    <cellStyle name="Accent4" xfId="698" builtinId="41" customBuiltin="1"/>
    <cellStyle name="Accent4 2" xfId="27" xr:uid="{00000000-0005-0000-0000-000040000000}"/>
    <cellStyle name="Accent4 2 2" xfId="617" xr:uid="{00000000-0005-0000-0000-000041000000}"/>
    <cellStyle name="Accent4 2 2 2" xfId="1626" xr:uid="{30AB5E95-8310-4600-BE07-6E140D22948C}"/>
    <cellStyle name="Accent4 2 2 3" xfId="2552" xr:uid="{15AA6198-63FC-4B2E-B76B-AFBAA410CF07}"/>
    <cellStyle name="Accent4 2 3" xfId="1694" xr:uid="{32B64CDC-8606-43C4-86EA-9245A6DCF446}"/>
    <cellStyle name="Accent4 2 4" xfId="2666" xr:uid="{0BF5BAE0-1DF5-43C5-A810-FCB45479FED7}"/>
    <cellStyle name="Accent5" xfId="702" builtinId="45" customBuiltin="1"/>
    <cellStyle name="Accent5 2" xfId="28" xr:uid="{00000000-0005-0000-0000-000043000000}"/>
    <cellStyle name="Accent5 2 2" xfId="618" xr:uid="{00000000-0005-0000-0000-000044000000}"/>
    <cellStyle name="Accent5 2 2 2" xfId="1189" xr:uid="{45E7C9C4-A3B2-492E-AC27-B00D5704424C}"/>
    <cellStyle name="Accent5 2 2 3" xfId="2457" xr:uid="{26ED2C1A-890A-4526-A20C-26C6F97AB3C7}"/>
    <cellStyle name="Accent5 2 3" xfId="856" xr:uid="{D9370D43-ED7A-4CF8-98B8-F22C9F04BF4B}"/>
    <cellStyle name="Accent5 2 4" xfId="2458" xr:uid="{C63DA1BE-2EA3-4D0D-8E2F-802F366EA20F}"/>
    <cellStyle name="Accent6" xfId="706" builtinId="49" customBuiltin="1"/>
    <cellStyle name="Accent6 2" xfId="29" xr:uid="{00000000-0005-0000-0000-000046000000}"/>
    <cellStyle name="Accent6 2 2" xfId="619" xr:uid="{00000000-0005-0000-0000-000047000000}"/>
    <cellStyle name="Accent6 2 2 2" xfId="2170" xr:uid="{A9AB11B4-0CBA-4FCA-90B4-AC4446B9822F}"/>
    <cellStyle name="Accent6 2 2 3" xfId="2455" xr:uid="{10619637-B393-4796-B633-456D3AA0CE26}"/>
    <cellStyle name="Accent6 2 3" xfId="1096" xr:uid="{08BFB583-F669-4F99-BB22-D9CBB7A814E7}"/>
    <cellStyle name="Accent6 2 4" xfId="2456" xr:uid="{FEB59CC6-B43F-4787-B2AD-B5CE70F56565}"/>
    <cellStyle name="Bad" xfId="676" builtinId="27" customBuiltin="1"/>
    <cellStyle name="Bad 2" xfId="30" xr:uid="{00000000-0005-0000-0000-000049000000}"/>
    <cellStyle name="Bad 2 2" xfId="620" xr:uid="{00000000-0005-0000-0000-00004A000000}"/>
    <cellStyle name="Bad 2 2 2" xfId="2102" xr:uid="{377902A1-C5E9-46C3-9AF5-1148EC1CDFD7}"/>
    <cellStyle name="Bad 2 2 3" xfId="2453" xr:uid="{C5F886E1-6177-43B4-8271-6EAB558E35BC}"/>
    <cellStyle name="Bad 2 3" xfId="1712" xr:uid="{0BD099D5-DDA6-4DA7-95C7-2AB19F532ED5}"/>
    <cellStyle name="Bad 2 4" xfId="2454" xr:uid="{5E43F04C-B374-487F-A1A9-9C26DE671C33}"/>
    <cellStyle name="Bad 3" xfId="31" xr:uid="{00000000-0005-0000-0000-00004B000000}"/>
    <cellStyle name="Bad 3 2" xfId="621" xr:uid="{00000000-0005-0000-0000-00004C000000}"/>
    <cellStyle name="Bad 3 2 2" xfId="2041" xr:uid="{C4E84DFC-797A-4BAA-A653-A3EEF35D498B}"/>
    <cellStyle name="Bad 3 2 3" xfId="2451" xr:uid="{C15A3856-7E23-4CBC-9C64-DDD77280416B}"/>
    <cellStyle name="Bad 3 3" xfId="1637" xr:uid="{E9F0F86D-7D50-41A1-A426-3920ADB9E2A2}"/>
    <cellStyle name="Bad 3 4" xfId="2452" xr:uid="{99A59DC9-4D38-4148-AC85-83F9BE58E58A}"/>
    <cellStyle name="Calculation" xfId="680" builtinId="22" customBuiltin="1"/>
    <cellStyle name="Calculation 2" xfId="32" xr:uid="{00000000-0005-0000-0000-00004E000000}"/>
    <cellStyle name="Calculation 2 2" xfId="622" xr:uid="{00000000-0005-0000-0000-00004F000000}"/>
    <cellStyle name="Calculation 2 2 2" xfId="1591" xr:uid="{FF7E281B-D915-48D7-A29D-71DA514CCB3B}"/>
    <cellStyle name="Calculation 2 2 3" xfId="2449" xr:uid="{71C06BE0-65F2-41EA-B167-8500972B6365}"/>
    <cellStyle name="Calculation 2 3" xfId="2190" xr:uid="{DB387283-E26F-467C-AA74-A44C2E0F1E38}"/>
    <cellStyle name="Calculation 2 4" xfId="2450" xr:uid="{5D4B2C7B-1BD3-444A-A684-FB95E9A4A231}"/>
    <cellStyle name="Check Cell" xfId="682" builtinId="23" customBuiltin="1"/>
    <cellStyle name="Check Cell 2" xfId="33" xr:uid="{00000000-0005-0000-0000-000051000000}"/>
    <cellStyle name="Check Cell 2 2" xfId="623" xr:uid="{00000000-0005-0000-0000-000052000000}"/>
    <cellStyle name="Check Cell 2 2 2" xfId="2052" xr:uid="{99F175FF-A974-4A77-B879-048FE9E1D333}"/>
    <cellStyle name="Check Cell 2 2 3" xfId="2625" xr:uid="{572C1558-C0DC-47DE-BCED-C9B32ABF3255}"/>
    <cellStyle name="Check Cell 2 3" xfId="1651" xr:uid="{E3C38751-09D5-47F2-B970-F96EE078E32A}"/>
    <cellStyle name="Check Cell 2 4" xfId="2448" xr:uid="{BDEB4C2E-57CE-4BBA-ADD9-4AD065D8995C}"/>
    <cellStyle name="Comma" xfId="4" xr:uid="{00000000-0005-0000-0000-000053000000}"/>
    <cellStyle name="Comma [0]" xfId="5" xr:uid="{00000000-0005-0000-0000-000054000000}"/>
    <cellStyle name="Comma [0] 2" xfId="34" xr:uid="{00000000-0005-0000-0000-000055000000}"/>
    <cellStyle name="Comma [0] 2 2" xfId="1727" xr:uid="{B6C7AFCA-1C2A-4A04-AA4C-DB02C346EDC1}"/>
    <cellStyle name="Comma [0] 2 3" xfId="2665" xr:uid="{3D347132-AABD-4D6E-A4DC-2CD0ACEBACE4}"/>
    <cellStyle name="Comma [0] 3" xfId="35" xr:uid="{00000000-0005-0000-0000-000056000000}"/>
    <cellStyle name="Comma [0] 3 2" xfId="1728" xr:uid="{27D3E061-99B6-473A-B48C-42B5CB4A3287}"/>
    <cellStyle name="Comma [0] 3 3" xfId="2551" xr:uid="{B18742D6-C9B8-4E27-A4AA-45142CEDE045}"/>
    <cellStyle name="Comma [0] 4" xfId="36" xr:uid="{00000000-0005-0000-0000-000057000000}"/>
    <cellStyle name="Comma [0] 4 2" xfId="2447" xr:uid="{C91F371C-1DF1-4180-8329-82CF1F1E162E}"/>
    <cellStyle name="Comma [0] 5" xfId="1718" xr:uid="{0F8F9B24-0F2E-4088-AD67-AEE982E7C3E3}"/>
    <cellStyle name="Comma 10" xfId="37" xr:uid="{00000000-0005-0000-0000-000058000000}"/>
    <cellStyle name="Comma 10 2" xfId="1729" xr:uid="{5CEDDB93-AA36-452B-A41B-D6F3883D4494}"/>
    <cellStyle name="Comma 10 3" xfId="2446" xr:uid="{D1441BB4-98F5-4DEB-8048-A507B5E30D01}"/>
    <cellStyle name="Comma 100" xfId="38" xr:uid="{00000000-0005-0000-0000-000059000000}"/>
    <cellStyle name="Comma 100 2" xfId="2624" xr:uid="{35721A80-7A27-4E57-B91F-0EBF2AC28537}"/>
    <cellStyle name="Comma 101" xfId="39" xr:uid="{00000000-0005-0000-0000-00005A000000}"/>
    <cellStyle name="Comma 101 2" xfId="2664" xr:uid="{F3AAF222-A2BB-4AD1-827E-10A8C0E22698}"/>
    <cellStyle name="Comma 102" xfId="40" xr:uid="{00000000-0005-0000-0000-00005B000000}"/>
    <cellStyle name="Comma 102 2" xfId="2550" xr:uid="{288C9B57-BE98-4E18-B1E4-9DCFFEA3BC22}"/>
    <cellStyle name="Comma 103" xfId="41" xr:uid="{00000000-0005-0000-0000-00005C000000}"/>
    <cellStyle name="Comma 103 2" xfId="2445" xr:uid="{CB2A535B-081E-4A73-982E-7BBFBDE1F564}"/>
    <cellStyle name="Comma 104" xfId="42" xr:uid="{00000000-0005-0000-0000-00005D000000}"/>
    <cellStyle name="Comma 104 2" xfId="2444" xr:uid="{B4ABB417-56CB-4569-99FD-EFDE3D6235E2}"/>
    <cellStyle name="Comma 105" xfId="43" xr:uid="{00000000-0005-0000-0000-00005E000000}"/>
    <cellStyle name="Comma 105 2" xfId="2620" xr:uid="{A4A86290-40EA-4615-A7E9-15D449DA6429}"/>
    <cellStyle name="Comma 106" xfId="44" xr:uid="{00000000-0005-0000-0000-00005F000000}"/>
    <cellStyle name="Comma 106 2" xfId="2660" xr:uid="{78DD82C4-5456-4C0A-A4F5-609FF2E807B5}"/>
    <cellStyle name="Comma 107" xfId="45" xr:uid="{00000000-0005-0000-0000-000060000000}"/>
    <cellStyle name="Comma 107 2" xfId="2546" xr:uid="{29D69A1E-A41C-4B68-AAEE-50E3A3953A16}"/>
    <cellStyle name="Comma 108" xfId="46" xr:uid="{00000000-0005-0000-0000-000061000000}"/>
    <cellStyle name="Comma 108 2" xfId="2623" xr:uid="{3536C2F6-CEA7-4C15-A5A3-E13491E90E2B}"/>
    <cellStyle name="Comma 109" xfId="47" xr:uid="{00000000-0005-0000-0000-000062000000}"/>
    <cellStyle name="Comma 109 2" xfId="2663" xr:uid="{9673C96E-35C5-4F7B-A455-F8EB55EFD49E}"/>
    <cellStyle name="Comma 11" xfId="48" xr:uid="{00000000-0005-0000-0000-000063000000}"/>
    <cellStyle name="Comma 11 2" xfId="1730" xr:uid="{B0EDE1D0-A1B6-40AC-B9A3-617D60927DC7}"/>
    <cellStyle name="Comma 11 3" xfId="2549" xr:uid="{F4FF849F-FFBB-4530-91D2-AEE601501F4E}"/>
    <cellStyle name="Comma 110" xfId="49" xr:uid="{00000000-0005-0000-0000-000064000000}"/>
    <cellStyle name="Comma 110 2" xfId="2443" xr:uid="{26C16FF7-468D-40B7-8EA5-11813FFD6828}"/>
    <cellStyle name="Comma 111" xfId="50" xr:uid="{00000000-0005-0000-0000-000065000000}"/>
    <cellStyle name="Comma 111 2" xfId="2621" xr:uid="{52E1FF06-D0A6-44F1-8994-D37980C1775D}"/>
    <cellStyle name="Comma 112" xfId="51" xr:uid="{00000000-0005-0000-0000-000066000000}"/>
    <cellStyle name="Comma 112 2" xfId="2661" xr:uid="{2F88044B-99A2-4E62-9C31-B8F326E2A258}"/>
    <cellStyle name="Comma 113" xfId="52" xr:uid="{00000000-0005-0000-0000-000067000000}"/>
    <cellStyle name="Comma 113 2" xfId="2547" xr:uid="{D3E0235C-C90A-4628-BA39-902D9403F52E}"/>
    <cellStyle name="Comma 114" xfId="53" xr:uid="{00000000-0005-0000-0000-000068000000}"/>
    <cellStyle name="Comma 114 2" xfId="2622" xr:uid="{CA1C1C9D-915A-4278-A56A-5C40A66F44B5}"/>
    <cellStyle name="Comma 115" xfId="54" xr:uid="{00000000-0005-0000-0000-000069000000}"/>
    <cellStyle name="Comma 115 2" xfId="2662" xr:uid="{926B0888-70CD-4CF4-9099-8589C4552D3D}"/>
    <cellStyle name="Comma 116" xfId="55" xr:uid="{00000000-0005-0000-0000-00006A000000}"/>
    <cellStyle name="Comma 116 2" xfId="1731" xr:uid="{E23BDEE5-8386-4D83-814E-CADB7E270F8B}"/>
    <cellStyle name="Comma 116 3" xfId="2548" xr:uid="{6BA3F1C1-B212-420D-85AA-A3BA45B1F16B}"/>
    <cellStyle name="Comma 117" xfId="56" xr:uid="{00000000-0005-0000-0000-00006B000000}"/>
    <cellStyle name="Comma 117 2" xfId="1732" xr:uid="{B9270B20-4D93-4CC2-8F45-72EA65946983}"/>
    <cellStyle name="Comma 117 3" xfId="2442" xr:uid="{7B9322CB-B02C-4A31-B2F0-6CF49714B482}"/>
    <cellStyle name="Comma 118" xfId="57" xr:uid="{00000000-0005-0000-0000-00006C000000}"/>
    <cellStyle name="Comma 118 2" xfId="1733" xr:uid="{73DEDAAD-35B3-4664-BE10-CFC0F137B56A}"/>
    <cellStyle name="Comma 118 3" xfId="2441" xr:uid="{87F04402-A12B-457C-B0F7-899EA6C36A93}"/>
    <cellStyle name="Comma 119" xfId="58" xr:uid="{00000000-0005-0000-0000-00006D000000}"/>
    <cellStyle name="Comma 119 2" xfId="1734" xr:uid="{9EF59A63-E5E6-42EC-9F1D-1A07E638FC63}"/>
    <cellStyle name="Comma 119 3" xfId="2440" xr:uid="{E5D861D3-5C98-4B06-A5F6-4C677E074BC4}"/>
    <cellStyle name="Comma 12" xfId="59" xr:uid="{00000000-0005-0000-0000-00006E000000}"/>
    <cellStyle name="Comma 12 2" xfId="1735" xr:uid="{B3C36F0E-26BE-4898-826D-5960BD31517B}"/>
    <cellStyle name="Comma 12 3" xfId="2619" xr:uid="{6F09CDF9-A5C7-4C0D-A5BB-D36F0F32B511}"/>
    <cellStyle name="Comma 120" xfId="60" xr:uid="{00000000-0005-0000-0000-00006F000000}"/>
    <cellStyle name="Comma 120 2" xfId="1736" xr:uid="{34AEF756-A7A1-42E5-AFF8-A68FEC2E4BA4}"/>
    <cellStyle name="Comma 120 3" xfId="2659" xr:uid="{0EE80DC4-2E93-4721-9913-7EA93B73DB09}"/>
    <cellStyle name="Comma 121" xfId="61" xr:uid="{00000000-0005-0000-0000-000070000000}"/>
    <cellStyle name="Comma 121 2" xfId="1737" xr:uid="{1B1AD22D-E0CC-4936-AC61-27752423431E}"/>
    <cellStyle name="Comma 121 3" xfId="2545" xr:uid="{C9E744BD-24B4-4C2F-A1BD-DEA86E35F692}"/>
    <cellStyle name="Comma 122" xfId="62" xr:uid="{00000000-0005-0000-0000-000071000000}"/>
    <cellStyle name="Comma 122 2" xfId="1738" xr:uid="{A011C354-E4D1-4F1A-82D0-3C468911E2DE}"/>
    <cellStyle name="Comma 122 3" xfId="2439" xr:uid="{7F0FCD53-F256-4488-A4EA-8B20B902F728}"/>
    <cellStyle name="Comma 123" xfId="63" xr:uid="{00000000-0005-0000-0000-000072000000}"/>
    <cellStyle name="Comma 123 2" xfId="1739" xr:uid="{1D1122E7-4D78-43CB-84C8-96ED19DB95A9}"/>
    <cellStyle name="Comma 123 3" xfId="2438" xr:uid="{4B325E06-9EDC-4A1A-9D34-C4E8E3836F5F}"/>
    <cellStyle name="Comma 124" xfId="64" xr:uid="{00000000-0005-0000-0000-000073000000}"/>
    <cellStyle name="Comma 124 2" xfId="1740" xr:uid="{574A3CE7-08E6-4BE4-93A0-3627D4A3E44D}"/>
    <cellStyle name="Comma 124 3" xfId="2618" xr:uid="{E0EA0E45-82A4-4330-A49E-6E5CF54F28CE}"/>
    <cellStyle name="Comma 125" xfId="65" xr:uid="{00000000-0005-0000-0000-000074000000}"/>
    <cellStyle name="Comma 125 2" xfId="1741" xr:uid="{ED737DF1-31DD-4519-8CB2-DD75FBD55953}"/>
    <cellStyle name="Comma 125 3" xfId="2658" xr:uid="{4272662F-D8C0-47B3-A286-F36638BB9137}"/>
    <cellStyle name="Comma 126" xfId="66" xr:uid="{00000000-0005-0000-0000-000075000000}"/>
    <cellStyle name="Comma 126 2" xfId="1742" xr:uid="{880F530F-F0E2-4B67-BE8C-4841AFCCFD5F}"/>
    <cellStyle name="Comma 126 3" xfId="2544" xr:uid="{2D5C6CB3-B845-4BDE-9DF0-84AFEFD6F20B}"/>
    <cellStyle name="Comma 127" xfId="67" xr:uid="{00000000-0005-0000-0000-000076000000}"/>
    <cellStyle name="Comma 127 2" xfId="1743" xr:uid="{3011DB49-D2E8-40E1-8878-BACB70A176AE}"/>
    <cellStyle name="Comma 127 3" xfId="2437" xr:uid="{1062A32D-101B-4A67-9911-39EBF66DC6FE}"/>
    <cellStyle name="Comma 128" xfId="68" xr:uid="{00000000-0005-0000-0000-000077000000}"/>
    <cellStyle name="Comma 128 2" xfId="1744" xr:uid="{5F0F5FC7-A71F-47FB-96A8-3D4598EAEF5D}"/>
    <cellStyle name="Comma 128 3" xfId="2436" xr:uid="{3A97B3D2-76DE-423F-A735-E9770FBCB25D}"/>
    <cellStyle name="Comma 129" xfId="69" xr:uid="{00000000-0005-0000-0000-000078000000}"/>
    <cellStyle name="Comma 129 2" xfId="1745" xr:uid="{FF51D8BF-39DE-4E90-881C-15402BF4C039}"/>
    <cellStyle name="Comma 129 3" xfId="2435" xr:uid="{A9EEEB8E-4633-42CA-9D57-EA4EC419B5F3}"/>
    <cellStyle name="Comma 13" xfId="70" xr:uid="{00000000-0005-0000-0000-000079000000}"/>
    <cellStyle name="Comma 13 2" xfId="1746" xr:uid="{CF642756-D366-4929-8EB3-0272D362DF71}"/>
    <cellStyle name="Comma 13 3" xfId="2434" xr:uid="{7A4F64F5-C894-490E-972A-70C59A9BE16F}"/>
    <cellStyle name="Comma 130" xfId="71" xr:uid="{00000000-0005-0000-0000-00007A000000}"/>
    <cellStyle name="Comma 130 2" xfId="1747" xr:uid="{BDBFF7BA-E74E-4D69-86AC-CBA26B0ED48D}"/>
    <cellStyle name="Comma 130 3" xfId="2693" xr:uid="{CB7FE48C-3679-4AF3-BA45-C570F1D6DBDD}"/>
    <cellStyle name="Comma 131" xfId="72" xr:uid="{00000000-0005-0000-0000-00007B000000}"/>
    <cellStyle name="Comma 131 2" xfId="1748" xr:uid="{72CDCE4B-B99D-4DEF-B9F6-310A29A8C8D1}"/>
    <cellStyle name="Comma 131 3" xfId="2433" xr:uid="{CB6D1387-FA2F-4B72-B94A-F4425932390A}"/>
    <cellStyle name="Comma 132" xfId="73" xr:uid="{00000000-0005-0000-0000-00007C000000}"/>
    <cellStyle name="Comma 132 2" xfId="1749" xr:uid="{AB6674A0-88F1-4307-808B-0B2DE3CCD857}"/>
    <cellStyle name="Comma 132 3" xfId="2617" xr:uid="{F11CBE9D-0630-49F3-B427-986945E51955}"/>
    <cellStyle name="Comma 133" xfId="74" xr:uid="{00000000-0005-0000-0000-00007D000000}"/>
    <cellStyle name="Comma 133 2" xfId="1750" xr:uid="{B31B58F6-54FF-4ABB-88F4-C33C122D7CFF}"/>
    <cellStyle name="Comma 133 3" xfId="2657" xr:uid="{244AF056-D997-4336-B4BB-F10A8E7B538F}"/>
    <cellStyle name="Comma 134" xfId="75" xr:uid="{00000000-0005-0000-0000-00007E000000}"/>
    <cellStyle name="Comma 134 2" xfId="1751" xr:uid="{C5AA50B9-94D4-4206-86A7-A58F4C41F0C0}"/>
    <cellStyle name="Comma 134 3" xfId="2543" xr:uid="{38438F90-974B-4E7D-A270-D6B424B7E8D7}"/>
    <cellStyle name="Comma 135" xfId="76" xr:uid="{00000000-0005-0000-0000-00007F000000}"/>
    <cellStyle name="Comma 135 2" xfId="1752" xr:uid="{4CBFF318-9BA4-4E2C-A572-B6E822DFF00E}"/>
    <cellStyle name="Comma 135 3" xfId="2432" xr:uid="{C3CADFF1-9649-44C2-91FB-7B05AA6570D3}"/>
    <cellStyle name="Comma 136" xfId="77" xr:uid="{00000000-0005-0000-0000-000080000000}"/>
    <cellStyle name="Comma 136 2" xfId="1753" xr:uid="{85090135-4785-4E55-B7F5-8337C7B56A6C}"/>
    <cellStyle name="Comma 136 3" xfId="2431" xr:uid="{E3E2122C-EC17-4C44-9685-BD2588DED03C}"/>
    <cellStyle name="Comma 137" xfId="78" xr:uid="{00000000-0005-0000-0000-000081000000}"/>
    <cellStyle name="Comma 137 2" xfId="1754" xr:uid="{A100BFE0-765C-4140-9CF7-4B402D9A77B0}"/>
    <cellStyle name="Comma 137 3" xfId="2616" xr:uid="{B2947D53-A5CA-4F16-BDE7-81E8DAD112A1}"/>
    <cellStyle name="Comma 138" xfId="79" xr:uid="{00000000-0005-0000-0000-000082000000}"/>
    <cellStyle name="Comma 138 2" xfId="1755" xr:uid="{2D6E8625-E836-42F3-9508-ADDFC75C04D1}"/>
    <cellStyle name="Comma 138 3" xfId="2656" xr:uid="{F4E80677-E2E3-47CB-B2A0-7578301C065A}"/>
    <cellStyle name="Comma 139" xfId="80" xr:uid="{00000000-0005-0000-0000-000083000000}"/>
    <cellStyle name="Comma 139 2" xfId="2542" xr:uid="{319AF9D2-2C06-4F77-A8F9-AF0AC45C1231}"/>
    <cellStyle name="Comma 14" xfId="81" xr:uid="{00000000-0005-0000-0000-000084000000}"/>
    <cellStyle name="Comma 14 2" xfId="1756" xr:uid="{610174B7-F689-40CC-B2E2-6A7FC847F5EC}"/>
    <cellStyle name="Comma 14 3" xfId="2430" xr:uid="{26F98FB5-2B98-4432-AAE2-C080D97ABA5A}"/>
    <cellStyle name="Comma 140" xfId="82" xr:uid="{00000000-0005-0000-0000-000085000000}"/>
    <cellStyle name="Comma 140 2" xfId="2429" xr:uid="{DE468BCA-A61D-44BF-8D12-4DD7C5542C9B}"/>
    <cellStyle name="Comma 141" xfId="83" xr:uid="{00000000-0005-0000-0000-000086000000}"/>
    <cellStyle name="Comma 141 2" xfId="2615" xr:uid="{B5662B4D-E3D9-4263-8757-23669B562BF0}"/>
    <cellStyle name="Comma 142" xfId="84" xr:uid="{00000000-0005-0000-0000-000087000000}"/>
    <cellStyle name="Comma 142 2" xfId="2655" xr:uid="{1C6BACBB-7A6E-4206-91D9-645224CD3AD9}"/>
    <cellStyle name="Comma 143" xfId="85" xr:uid="{00000000-0005-0000-0000-000088000000}"/>
    <cellStyle name="Comma 143 2" xfId="2541" xr:uid="{46321D55-4F3D-453A-9388-B2248AA29398}"/>
    <cellStyle name="Comma 144" xfId="86" xr:uid="{00000000-0005-0000-0000-000089000000}"/>
    <cellStyle name="Comma 144 2" xfId="2428" xr:uid="{240C08E8-0E56-4674-8015-D04E87B17443}"/>
    <cellStyle name="Comma 145" xfId="87" xr:uid="{00000000-0005-0000-0000-00008A000000}"/>
    <cellStyle name="Comma 145 2" xfId="2614" xr:uid="{9CEF6D4D-13DA-43AF-9884-95D3906E098E}"/>
    <cellStyle name="Comma 146" xfId="88" xr:uid="{00000000-0005-0000-0000-00008B000000}"/>
    <cellStyle name="Comma 146 2" xfId="2654" xr:uid="{5C71F8F1-21BE-4D40-833B-36B05B312837}"/>
    <cellStyle name="Comma 147" xfId="89" xr:uid="{00000000-0005-0000-0000-00008C000000}"/>
    <cellStyle name="Comma 147 2" xfId="2540" xr:uid="{EBE4B457-C92F-46F3-A9F7-2FFE356CA466}"/>
    <cellStyle name="Comma 148" xfId="90" xr:uid="{00000000-0005-0000-0000-00008D000000}"/>
    <cellStyle name="Comma 148 2" xfId="2427" xr:uid="{585CDB69-847E-4016-8081-529DC14EF1CF}"/>
    <cellStyle name="Comma 149" xfId="91" xr:uid="{00000000-0005-0000-0000-00008E000000}"/>
    <cellStyle name="Comma 149 2" xfId="2426" xr:uid="{7C36F59A-DB07-45B6-94FA-2DEF07CB1AC0}"/>
    <cellStyle name="Comma 15" xfId="92" xr:uid="{00000000-0005-0000-0000-00008F000000}"/>
    <cellStyle name="Comma 15 2" xfId="1757" xr:uid="{04C3147B-505A-4931-A17E-DBED6037DE5E}"/>
    <cellStyle name="Comma 15 3" xfId="2425" xr:uid="{38F34ECC-1776-42E9-9BCC-57848A205AD8}"/>
    <cellStyle name="Comma 150" xfId="93" xr:uid="{00000000-0005-0000-0000-000090000000}"/>
    <cellStyle name="Comma 150 2" xfId="2424" xr:uid="{9AA431CE-DFF7-4EC3-9344-97C3D76A4B7B}"/>
    <cellStyle name="Comma 151" xfId="94" xr:uid="{00000000-0005-0000-0000-000091000000}"/>
    <cellStyle name="Comma 151 2" xfId="2132" xr:uid="{5DEE71BF-887A-4D0C-9852-D0196E71FAD3}"/>
    <cellStyle name="Comma 152" xfId="95" xr:uid="{00000000-0005-0000-0000-000092000000}"/>
    <cellStyle name="Comma 152 2" xfId="1670" xr:uid="{68587874-E56F-45D7-949B-7C4BCC33F3F9}"/>
    <cellStyle name="Comma 153" xfId="96" xr:uid="{00000000-0005-0000-0000-000093000000}"/>
    <cellStyle name="Comma 153 2" xfId="1167" xr:uid="{7C29EE02-2858-4081-BD3A-707A3F0A8394}"/>
    <cellStyle name="Comma 154" xfId="97" xr:uid="{00000000-0005-0000-0000-000094000000}"/>
    <cellStyle name="Comma 154 2" xfId="2691" xr:uid="{44095230-471F-4E4B-BCF4-5E2E5E8453FB}"/>
    <cellStyle name="Comma 155" xfId="98" xr:uid="{00000000-0005-0000-0000-000095000000}"/>
    <cellStyle name="Comma 155 2" xfId="2692" xr:uid="{08DEAB86-EC04-4A7A-98A6-CED978E21176}"/>
    <cellStyle name="Comma 156" xfId="99" xr:uid="{00000000-0005-0000-0000-000096000000}"/>
    <cellStyle name="Comma 156 2" xfId="2603" xr:uid="{DF0C18DD-A107-4301-9188-009845AFB9BF}"/>
    <cellStyle name="Comma 157" xfId="100" xr:uid="{00000000-0005-0000-0000-000097000000}"/>
    <cellStyle name="Comma 157 2" xfId="2613" xr:uid="{DFCD2BE8-0A33-4182-9CAC-151C1A5D436A}"/>
    <cellStyle name="Comma 158" xfId="101" xr:uid="{00000000-0005-0000-0000-000098000000}"/>
    <cellStyle name="Comma 158 2" xfId="2653" xr:uid="{1AA07099-F3BB-4562-8AA2-FC221AD5BB78}"/>
    <cellStyle name="Comma 159" xfId="102" xr:uid="{00000000-0005-0000-0000-000099000000}"/>
    <cellStyle name="Comma 159 2" xfId="2539" xr:uid="{CAB7FF91-FD4F-43F5-BB31-13127F6BBC67}"/>
    <cellStyle name="Comma 16" xfId="103" xr:uid="{00000000-0005-0000-0000-00009A000000}"/>
    <cellStyle name="Comma 16 2" xfId="1758" xr:uid="{7E57BB54-A21E-4553-8E1D-233B3E74EDE5}"/>
    <cellStyle name="Comma 16 3" xfId="1544" xr:uid="{6C5F83F9-34C8-4755-82EC-8A917101B856}"/>
    <cellStyle name="Comma 160" xfId="104" xr:uid="{00000000-0005-0000-0000-00009B000000}"/>
    <cellStyle name="Comma 160 2" xfId="1759" xr:uid="{D4B2EF83-4951-44E2-BE0D-35139057811B}"/>
    <cellStyle name="Comma 160 3" xfId="2643" xr:uid="{0D7801F6-B560-438E-8013-6E2A5A310D2F}"/>
    <cellStyle name="Comma 161" xfId="105" xr:uid="{00000000-0005-0000-0000-00009C000000}"/>
    <cellStyle name="Comma 161 2" xfId="1760" xr:uid="{B3E8EA2B-AB50-493A-8561-6E62B3DCD468}"/>
    <cellStyle name="Comma 161 3" xfId="2529" xr:uid="{CBDAC888-C984-4BDF-A660-1B04A4A0D2C0}"/>
    <cellStyle name="Comma 162" xfId="106" xr:uid="{00000000-0005-0000-0000-00009D000000}"/>
    <cellStyle name="Comma 162 2" xfId="1761" xr:uid="{1BBECFD2-F978-4C79-83CE-9F174AAA5AD2}"/>
    <cellStyle name="Comma 162 3" xfId="2612" xr:uid="{211C23E8-7257-4BD4-85B7-88218951B519}"/>
    <cellStyle name="Comma 163" xfId="107" xr:uid="{00000000-0005-0000-0000-00009E000000}"/>
    <cellStyle name="Comma 163 2" xfId="1762" xr:uid="{4F803612-D389-4CA9-8030-D77E0F28E762}"/>
    <cellStyle name="Comma 163 3" xfId="2652" xr:uid="{85E4E83F-4879-40F8-B3C2-40774C653224}"/>
    <cellStyle name="Comma 164" xfId="108" xr:uid="{00000000-0005-0000-0000-00009F000000}"/>
    <cellStyle name="Comma 164 2" xfId="1763" xr:uid="{34F2E771-A7E1-4F9F-98A7-DE4A2EBED25F}"/>
    <cellStyle name="Comma 164 3" xfId="2538" xr:uid="{6027EA9C-53E7-415F-8752-B026A5DF80A4}"/>
    <cellStyle name="Comma 165" xfId="109" xr:uid="{00000000-0005-0000-0000-0000A0000000}"/>
    <cellStyle name="Comma 165 2" xfId="1764" xr:uid="{2B17B337-DFBE-4F9F-8908-9B7DC5FD0955}"/>
    <cellStyle name="Comma 165 3" xfId="2037" xr:uid="{E8CAB935-A527-46C3-B24D-A120E2AE7B00}"/>
    <cellStyle name="Comma 166" xfId="110" xr:uid="{00000000-0005-0000-0000-0000A1000000}"/>
    <cellStyle name="Comma 166 2" xfId="1765" xr:uid="{686F22CE-3715-44B5-A92D-B6F80A4F1133}"/>
    <cellStyle name="Comma 166 3" xfId="2610" xr:uid="{C9D47F60-1AAD-4BD9-BA42-FCB4BD9FCFC2}"/>
    <cellStyle name="Comma 167" xfId="111" xr:uid="{00000000-0005-0000-0000-0000A2000000}"/>
    <cellStyle name="Comma 167 2" xfId="1766" xr:uid="{1425D9B3-49B2-4C29-8CB4-ACE64FBA17D4}"/>
    <cellStyle name="Comma 167 3" xfId="2650" xr:uid="{1C66A27C-5A59-4A8F-AFA5-6BD8EB6CD2E8}"/>
    <cellStyle name="Comma 168" xfId="112" xr:uid="{00000000-0005-0000-0000-0000A3000000}"/>
    <cellStyle name="Comma 168 2" xfId="1767" xr:uid="{5F2BF6E8-0E9C-49D9-A095-2A85DF67FC7D}"/>
    <cellStyle name="Comma 168 3" xfId="2536" xr:uid="{3F52A63E-0463-41F5-9EF8-F8EF7C08AE6C}"/>
    <cellStyle name="Comma 169" xfId="113" xr:uid="{00000000-0005-0000-0000-0000A4000000}"/>
    <cellStyle name="Comma 169 2" xfId="1768" xr:uid="{9B242DD1-7D25-4F73-982B-BF1B95F105F8}"/>
    <cellStyle name="Comma 169 3" xfId="2611" xr:uid="{BE2ACF87-6269-4AAC-824D-C6610D7904A2}"/>
    <cellStyle name="Comma 17" xfId="114" xr:uid="{00000000-0005-0000-0000-0000A5000000}"/>
    <cellStyle name="Comma 17 2" xfId="1769" xr:uid="{16629489-38DD-49E7-8D9C-9EE52E7F39E5}"/>
    <cellStyle name="Comma 17 3" xfId="2651" xr:uid="{98C7D251-CF8B-4F82-9080-A4AABFAD1E92}"/>
    <cellStyle name="Comma 170" xfId="115" xr:uid="{00000000-0005-0000-0000-0000A6000000}"/>
    <cellStyle name="Comma 170 2" xfId="1770" xr:uid="{C5182C4A-8E53-4EFF-8253-5AF51D96C289}"/>
    <cellStyle name="Comma 170 3" xfId="2537" xr:uid="{72403D7E-7B75-4198-B8BD-7BC890060428}"/>
    <cellStyle name="Comma 171" xfId="116" xr:uid="{00000000-0005-0000-0000-0000A7000000}"/>
    <cellStyle name="Comma 171 2" xfId="1771" xr:uid="{080C7F84-A817-45AB-A10C-0131E7594D05}"/>
    <cellStyle name="Comma 171 3" xfId="1283" xr:uid="{B7A75AE0-3767-488F-8047-EFA243EAB3FC}"/>
    <cellStyle name="Comma 172" xfId="117" xr:uid="{00000000-0005-0000-0000-0000A8000000}"/>
    <cellStyle name="Comma 172 2" xfId="1772" xr:uid="{E1BEB730-1B24-4CFF-B834-F6AA74F08674}"/>
    <cellStyle name="Comma 172 3" xfId="1663" xr:uid="{555B0CF8-4095-4F61-A743-94E3824D95FE}"/>
    <cellStyle name="Comma 173" xfId="118" xr:uid="{00000000-0005-0000-0000-0000A9000000}"/>
    <cellStyle name="Comma 173 2" xfId="1773" xr:uid="{E6677877-BA9B-46AC-AC7E-35F417ACD3D0}"/>
    <cellStyle name="Comma 173 3" xfId="2604" xr:uid="{B7DEDFE3-47B8-4519-98C9-7D2970475883}"/>
    <cellStyle name="Comma 174" xfId="119" xr:uid="{00000000-0005-0000-0000-0000AA000000}"/>
    <cellStyle name="Comma 174 2" xfId="1774" xr:uid="{9B378BA0-F2E4-4238-8029-E1F2208DB37E}"/>
    <cellStyle name="Comma 174 3" xfId="2644" xr:uid="{323B2B0F-8681-4479-8F25-737A5DA7B97B}"/>
    <cellStyle name="Comma 175" xfId="120" xr:uid="{00000000-0005-0000-0000-0000AB000000}"/>
    <cellStyle name="Comma 175 2" xfId="1775" xr:uid="{A75975E2-3E2C-4EBA-B09C-4500BA63E8F4}"/>
    <cellStyle name="Comma 175 3" xfId="2530" xr:uid="{D32F7BF1-3A7C-42F3-B405-BA2B07384FEA}"/>
    <cellStyle name="Comma 176" xfId="121" xr:uid="{00000000-0005-0000-0000-0000AC000000}"/>
    <cellStyle name="Comma 176 2" xfId="1776" xr:uid="{7894AB46-4038-4CA4-A0DF-732B8FA750DF}"/>
    <cellStyle name="Comma 176 3" xfId="2609" xr:uid="{BA9F0C3C-0E68-46A5-BB91-F20076174825}"/>
    <cellStyle name="Comma 177" xfId="122" xr:uid="{00000000-0005-0000-0000-0000AD000000}"/>
    <cellStyle name="Comma 177 2" xfId="1777" xr:uid="{D042FB34-1689-4A85-B4C6-81D3FE923F83}"/>
    <cellStyle name="Comma 177 3" xfId="2649" xr:uid="{FA63C2C5-EA50-4F36-964E-867BBE8D9899}"/>
    <cellStyle name="Comma 178" xfId="123" xr:uid="{00000000-0005-0000-0000-0000AE000000}"/>
    <cellStyle name="Comma 178 2" xfId="1778" xr:uid="{53054515-FE67-4569-A21B-D26B59C6FC29}"/>
    <cellStyle name="Comma 178 3" xfId="2535" xr:uid="{2F4C4891-10F0-4B75-A606-1ABC20A293A1}"/>
    <cellStyle name="Comma 179" xfId="124" xr:uid="{00000000-0005-0000-0000-0000AF000000}"/>
    <cellStyle name="Comma 179 2" xfId="1779" xr:uid="{AF808F5F-4C5E-43E4-B360-FCC19DB3946B}"/>
    <cellStyle name="Comma 179 3" xfId="1628" xr:uid="{8888F113-925D-4180-9091-3E844FFBB75E}"/>
    <cellStyle name="Comma 18" xfId="125" xr:uid="{00000000-0005-0000-0000-0000B0000000}"/>
    <cellStyle name="Comma 18 2" xfId="1780" xr:uid="{9DF6F5C3-5976-4467-A998-372AC8ED5843}"/>
    <cellStyle name="Comma 18 3" xfId="2605" xr:uid="{12E167DA-5BFB-4F02-941B-4D771F5A6A80}"/>
    <cellStyle name="Comma 180" xfId="126" xr:uid="{00000000-0005-0000-0000-0000B1000000}"/>
    <cellStyle name="Comma 180 2" xfId="1781" xr:uid="{DE20C075-52D6-4573-AEFD-4B2DF03C0489}"/>
    <cellStyle name="Comma 180 3" xfId="2645" xr:uid="{BE1FDFA9-86D7-4066-9BB1-1C23811866B5}"/>
    <cellStyle name="Comma 181" xfId="127" xr:uid="{00000000-0005-0000-0000-0000B2000000}"/>
    <cellStyle name="Comma 181 2" xfId="1782" xr:uid="{15E41A45-99CA-4D53-9DE2-11F95E1FCDE3}"/>
    <cellStyle name="Comma 181 3" xfId="2531" xr:uid="{4653A4CC-8DF2-4058-9380-420E72A5FD96}"/>
    <cellStyle name="Comma 182" xfId="128" xr:uid="{00000000-0005-0000-0000-0000B3000000}"/>
    <cellStyle name="Comma 182 2" xfId="1783" xr:uid="{70567133-6692-4406-99D6-D0DEBBA3CBFF}"/>
    <cellStyle name="Comma 182 3" xfId="2606" xr:uid="{829DC319-AD29-4F0A-B5A8-02F4E9C8E045}"/>
    <cellStyle name="Comma 183" xfId="129" xr:uid="{00000000-0005-0000-0000-0000B4000000}"/>
    <cellStyle name="Comma 183 2" xfId="1784" xr:uid="{E91ECAA1-67E3-4E7C-B90E-1503C777911E}"/>
    <cellStyle name="Comma 183 3" xfId="2646" xr:uid="{1C83D8E9-515B-4EFE-99BA-6B8B582C0F1F}"/>
    <cellStyle name="Comma 184" xfId="130" xr:uid="{00000000-0005-0000-0000-0000B5000000}"/>
    <cellStyle name="Comma 184 2" xfId="1785" xr:uid="{BEB1E909-F716-4476-9924-A01C570C0411}"/>
    <cellStyle name="Comma 184 3" xfId="2532" xr:uid="{97EE167B-60F8-430D-8B71-743266BE7EF3}"/>
    <cellStyle name="Comma 185" xfId="131" xr:uid="{00000000-0005-0000-0000-0000B6000000}"/>
    <cellStyle name="Comma 185 2" xfId="1786" xr:uid="{7C77A976-C13D-407A-8F83-FA6C3F2EF9BA}"/>
    <cellStyle name="Comma 185 3" xfId="2608" xr:uid="{537DB91C-B5C7-41B5-838F-EA87AD90EC95}"/>
    <cellStyle name="Comma 186" xfId="132" xr:uid="{00000000-0005-0000-0000-0000B7000000}"/>
    <cellStyle name="Comma 186 2" xfId="1787" xr:uid="{30EF1516-8CE1-4715-B6C5-855E7F35FC87}"/>
    <cellStyle name="Comma 186 3" xfId="2648" xr:uid="{4EF06434-C26A-405B-BDA7-D9D93572EFB2}"/>
    <cellStyle name="Comma 187" xfId="133" xr:uid="{00000000-0005-0000-0000-0000B8000000}"/>
    <cellStyle name="Comma 187 2" xfId="1788" xr:uid="{CB511239-6C1F-4743-AD96-C3FFF1BC870E}"/>
    <cellStyle name="Comma 187 3" xfId="2534" xr:uid="{97E1AAAD-5D58-461A-AD53-8800F53532D3}"/>
    <cellStyle name="Comma 188" xfId="134" xr:uid="{00000000-0005-0000-0000-0000B9000000}"/>
    <cellStyle name="Comma 188 2" xfId="1789" xr:uid="{214E79E6-17E4-4283-9466-643508CF10B1}"/>
    <cellStyle name="Comma 188 3" xfId="2034" xr:uid="{71F616C1-CD06-4A93-848D-727CA8813987}"/>
    <cellStyle name="Comma 189" xfId="135" xr:uid="{00000000-0005-0000-0000-0000BA000000}"/>
    <cellStyle name="Comma 189 2" xfId="1790" xr:uid="{828AA158-1EB8-4DF8-BD63-9B52895A3EC5}"/>
    <cellStyle name="Comma 189 3" xfId="2607" xr:uid="{BDA30F77-CF69-47B4-9587-E2C0D28E3A23}"/>
    <cellStyle name="Comma 19" xfId="136" xr:uid="{00000000-0005-0000-0000-0000BB000000}"/>
    <cellStyle name="Comma 19 2" xfId="1791" xr:uid="{8DF87832-A1A3-443D-8B89-B299AADF936B}"/>
    <cellStyle name="Comma 19 3" xfId="2647" xr:uid="{B320EB3B-0F02-472F-BBCE-1595DE8CEC8F}"/>
    <cellStyle name="Comma 190" xfId="137" xr:uid="{00000000-0005-0000-0000-0000BC000000}"/>
    <cellStyle name="Comma 190 2" xfId="1792" xr:uid="{A2DEFDFF-5CDB-4E1A-97CA-ABA272BDF6B1}"/>
    <cellStyle name="Comma 190 3" xfId="2533" xr:uid="{63B24A92-A7B7-44ED-96A8-9501E9514C10}"/>
    <cellStyle name="Comma 191" xfId="138" xr:uid="{00000000-0005-0000-0000-0000BD000000}"/>
    <cellStyle name="Comma 191 2" xfId="1793" xr:uid="{3BE64EAF-D91C-4559-BEC0-935336F080A1}"/>
    <cellStyle name="Comma 191 3" xfId="1568" xr:uid="{84BAC9A2-D15D-481E-8AEF-B24F0F37D0C7}"/>
    <cellStyle name="Comma 192" xfId="139" xr:uid="{00000000-0005-0000-0000-0000BE000000}"/>
    <cellStyle name="Comma 192 2" xfId="1794" xr:uid="{5C430F02-C94A-4F02-8665-499415A6221B}"/>
    <cellStyle name="Comma 192 3" xfId="1107" xr:uid="{93628C35-9E03-46E9-AD21-12321C176517}"/>
    <cellStyle name="Comma 193" xfId="140" xr:uid="{00000000-0005-0000-0000-0000BF000000}"/>
    <cellStyle name="Comma 193 2" xfId="1795" xr:uid="{FFB8A766-5749-4572-AAB5-3E1B7D2D48E1}"/>
    <cellStyle name="Comma 193 3" xfId="1186" xr:uid="{BCD11265-01C6-40E7-B495-90626CFC7AA7}"/>
    <cellStyle name="Comma 194" xfId="141" xr:uid="{00000000-0005-0000-0000-0000C0000000}"/>
    <cellStyle name="Comma 194 2" xfId="1796" xr:uid="{62B812E2-6274-45D4-822C-4C9F167E1114}"/>
    <cellStyle name="Comma 194 3" xfId="857" xr:uid="{B312992D-1328-472E-8E10-4F45F8F86E0F}"/>
    <cellStyle name="Comma 195" xfId="142" xr:uid="{00000000-0005-0000-0000-0000C1000000}"/>
    <cellStyle name="Comma 195 2" xfId="1797" xr:uid="{9DB24246-BC1B-461A-AD22-CF2E4C8F07DF}"/>
    <cellStyle name="Comma 195 3" xfId="2099" xr:uid="{0596C442-E24C-4AE4-8287-6490EDCD494B}"/>
    <cellStyle name="Comma 196" xfId="143" xr:uid="{00000000-0005-0000-0000-0000C2000000}"/>
    <cellStyle name="Comma 196 2" xfId="1798" xr:uid="{2BB15834-B054-44F7-B580-325F44B31346}"/>
    <cellStyle name="Comma 196 3" xfId="1217" xr:uid="{CAC04411-DF34-4321-99EA-115A44BC2182}"/>
    <cellStyle name="Comma 197" xfId="144" xr:uid="{00000000-0005-0000-0000-0000C3000000}"/>
    <cellStyle name="Comma 197 2" xfId="1799" xr:uid="{06B820AF-DAAB-4FE5-BF28-A1CE5ADBC23A}"/>
    <cellStyle name="Comma 197 3" xfId="1711" xr:uid="{C6791B69-D2CA-45F3-BFF9-E97A1DB3A8EB}"/>
    <cellStyle name="Comma 198" xfId="145" xr:uid="{00000000-0005-0000-0000-0000C4000000}"/>
    <cellStyle name="Comma 198 2" xfId="1800" xr:uid="{A77B5472-DCFC-4515-9C1D-0ABB0D0193C4}"/>
    <cellStyle name="Comma 198 3" xfId="877" xr:uid="{CB706387-3237-4F26-9761-058A3B3F52EF}"/>
    <cellStyle name="Comma 199" xfId="146" xr:uid="{00000000-0005-0000-0000-0000C5000000}"/>
    <cellStyle name="Comma 199 2" xfId="1801" xr:uid="{C3DE2063-80F7-40DF-87E3-101F859FEB58}"/>
    <cellStyle name="Comma 199 3" xfId="2028" xr:uid="{DA4F415A-B0CA-47F4-A9E3-9E41CE19E596}"/>
    <cellStyle name="Comma 2" xfId="147" xr:uid="{00000000-0005-0000-0000-0000C6000000}"/>
    <cellStyle name="Comma 2 2" xfId="1802" xr:uid="{32E89DEB-E0C3-47C6-A9B7-3FC7CD6F9AB1}"/>
    <cellStyle name="Comma 2 3" xfId="1150" xr:uid="{9F0DDB7B-49CE-4A36-872A-24ED1E82C889}"/>
    <cellStyle name="Comma 20" xfId="148" xr:uid="{00000000-0005-0000-0000-0000C7000000}"/>
    <cellStyle name="Comma 20 2" xfId="1803" xr:uid="{2AFF637B-3EAF-41AC-B723-ED780AF90DB3}"/>
    <cellStyle name="Comma 20 3" xfId="2528" xr:uid="{E83A81C4-1CFC-4C64-AEE7-8DEA6D1D7EAD}"/>
    <cellStyle name="Comma 200" xfId="149" xr:uid="{00000000-0005-0000-0000-0000C8000000}"/>
    <cellStyle name="Comma 200 2" xfId="1804" xr:uid="{5421C2B3-46F0-48A8-A358-7B6C8305DDCE}"/>
    <cellStyle name="Comma 200 3" xfId="2107" xr:uid="{A7A89A7E-BBE9-4700-B0BE-9E4A2B933900}"/>
    <cellStyle name="Comma 201" xfId="150" xr:uid="{00000000-0005-0000-0000-0000C9000000}"/>
    <cellStyle name="Comma 201 2" xfId="1805" xr:uid="{4A3ACBAC-9DCE-4850-B92D-B5C55AAD6AB4}"/>
    <cellStyle name="Comma 201 3" xfId="2572" xr:uid="{EE9D5854-754F-4446-AE47-61721C7CA3CD}"/>
    <cellStyle name="Comma 202" xfId="151" xr:uid="{00000000-0005-0000-0000-0000CA000000}"/>
    <cellStyle name="Comma 202 2" xfId="1806" xr:uid="{0A2E577E-6F3C-4A3C-9620-B0E01CDA8158}"/>
    <cellStyle name="Comma 202 3" xfId="1642" xr:uid="{63266469-6BC4-4C87-818E-B17234926F3E}"/>
    <cellStyle name="Comma 203" xfId="152" xr:uid="{00000000-0005-0000-0000-0000CB000000}"/>
    <cellStyle name="Comma 203 2" xfId="2576" xr:uid="{A081FB02-CD24-4D3F-AE1D-E4D658B6C74A}"/>
    <cellStyle name="Comma 204" xfId="153" xr:uid="{00000000-0005-0000-0000-0000CC000000}"/>
    <cellStyle name="Comma 204 2" xfId="2527" xr:uid="{02D23B60-4811-454F-9F59-877201AEBE6C}"/>
    <cellStyle name="Comma 205" xfId="154" xr:uid="{00000000-0005-0000-0000-0000CD000000}"/>
    <cellStyle name="Comma 205 2" xfId="2057" xr:uid="{1234771B-0F47-4A0A-8CAD-6FE96F528068}"/>
    <cellStyle name="Comma 206" xfId="155" xr:uid="{00000000-0005-0000-0000-0000CE000000}"/>
    <cellStyle name="Comma 206 2" xfId="2573" xr:uid="{257AD07E-E85C-4F7F-817C-3DECDB1F45C6}"/>
    <cellStyle name="Comma 207" xfId="156" xr:uid="{00000000-0005-0000-0000-0000CF000000}"/>
    <cellStyle name="Comma 207 2" xfId="2521" xr:uid="{469D80CF-B096-4309-B2AE-506421C8C03E}"/>
    <cellStyle name="Comma 208" xfId="157" xr:uid="{00000000-0005-0000-0000-0000D0000000}"/>
    <cellStyle name="Comma 208 2" xfId="2526" xr:uid="{961FE940-5BA4-4560-BDE4-F1547C55AB41}"/>
    <cellStyle name="Comma 209" xfId="158" xr:uid="{00000000-0005-0000-0000-0000D1000000}"/>
    <cellStyle name="Comma 209 2" xfId="2137" xr:uid="{7D5C66E3-8B39-4279-B9CE-E99545CF972E}"/>
    <cellStyle name="Comma 21" xfId="159" xr:uid="{00000000-0005-0000-0000-0000D2000000}"/>
    <cellStyle name="Comma 21 2" xfId="1807" xr:uid="{5B031211-9842-494E-88C6-A0946AA02ACF}"/>
    <cellStyle name="Comma 21 3" xfId="2525" xr:uid="{5FF4302B-A4C9-43D4-9236-7B30DDA60EE0}"/>
    <cellStyle name="Comma 210" xfId="160" xr:uid="{00000000-0005-0000-0000-0000D3000000}"/>
    <cellStyle name="Comma 210 2" xfId="1675" xr:uid="{42AECC3D-E42F-488F-81AF-E6C96F179404}"/>
    <cellStyle name="Comma 211" xfId="161" xr:uid="{00000000-0005-0000-0000-0000D4000000}"/>
    <cellStyle name="Comma 211 2" xfId="2524" xr:uid="{16BCFE41-D32A-4C19-9911-013288FABC86}"/>
    <cellStyle name="Comma 212" xfId="162" xr:uid="{00000000-0005-0000-0000-0000D5000000}"/>
    <cellStyle name="Comma 212 2" xfId="1573" xr:uid="{E51EF12F-523C-4924-B6E1-2B653BA7024B}"/>
    <cellStyle name="Comma 213" xfId="163" xr:uid="{00000000-0005-0000-0000-0000D6000000}"/>
    <cellStyle name="Comma 213 2" xfId="888" xr:uid="{07931C5F-56BF-4EBE-AED8-25DB748D6DC0}"/>
    <cellStyle name="Comma 214" xfId="164" xr:uid="{00000000-0005-0000-0000-0000D7000000}"/>
    <cellStyle name="Comma 214 2" xfId="2523" xr:uid="{D56FC8D9-A919-4CA9-8A06-50E8A05EE6F2}"/>
    <cellStyle name="Comma 215" xfId="165" xr:uid="{00000000-0005-0000-0000-0000D8000000}"/>
    <cellStyle name="Comma 215 2" xfId="2024" xr:uid="{E5AE3770-0C4B-4DB2-96A6-47D557851DFA}"/>
    <cellStyle name="Comma 216" xfId="166" xr:uid="{00000000-0005-0000-0000-0000D9000000}"/>
    <cellStyle name="Comma 216 2" xfId="2103" xr:uid="{4FE0A4E9-84B1-4F84-ADF9-15B59C4B1722}"/>
    <cellStyle name="Comma 217" xfId="167" xr:uid="{00000000-0005-0000-0000-0000DA000000}"/>
    <cellStyle name="Comma 217 2" xfId="2694" xr:uid="{11953B50-99FE-44DA-B03B-F059749B135A}"/>
    <cellStyle name="Comma 218" xfId="168" xr:uid="{00000000-0005-0000-0000-0000DB000000}"/>
    <cellStyle name="Comma 218 2" xfId="2522" xr:uid="{F34F93D9-2935-4CBA-BBA8-802AD47FF536}"/>
    <cellStyle name="Comma 219" xfId="169" xr:uid="{00000000-0005-0000-0000-0000DC000000}"/>
    <cellStyle name="Comma 219 2" xfId="1638" xr:uid="{2A2ED107-893A-46DA-83C5-D20EE7F75471}"/>
    <cellStyle name="Comma 22" xfId="170" xr:uid="{00000000-0005-0000-0000-0000DD000000}"/>
    <cellStyle name="Comma 22 2" xfId="1808" xr:uid="{D282722B-5253-42BA-A67B-C168F325322A}"/>
    <cellStyle name="Comma 22 3" xfId="2695" xr:uid="{AB4FDB5C-07F1-4CBD-8898-3B14A89AEE3A}"/>
    <cellStyle name="Comma 220" xfId="171" xr:uid="{00000000-0005-0000-0000-0000DE000000}"/>
    <cellStyle name="Comma 220 2" xfId="2053" xr:uid="{5FB45F60-478A-46E3-B111-C55919A54D02}"/>
    <cellStyle name="Comma 221" xfId="172" xr:uid="{00000000-0005-0000-0000-0000DF000000}"/>
    <cellStyle name="Comma 221 2" xfId="2569" xr:uid="{CE60546D-237B-4EA5-9DA1-6D85A4ED702A}"/>
    <cellStyle name="Comma 222" xfId="173" xr:uid="{00000000-0005-0000-0000-0000E0000000}"/>
    <cellStyle name="Comma 222 2" xfId="2133" xr:uid="{EC4A2114-719D-4314-A48B-4ADAC21B3FDE}"/>
    <cellStyle name="Comma 223" xfId="174" xr:uid="{00000000-0005-0000-0000-0000E1000000}"/>
    <cellStyle name="Comma 223 2" xfId="2568" xr:uid="{80914C12-0791-4A26-A770-403C38E7A5BA}"/>
    <cellStyle name="Comma 224" xfId="1717" xr:uid="{55374E61-9FF4-4D1F-97FA-EF8B18934564}"/>
    <cellStyle name="Comma 225" xfId="2074" xr:uid="{DD7E42F0-176C-4019-BC2A-6D99B0C88A01}"/>
    <cellStyle name="Comma 23" xfId="175" xr:uid="{00000000-0005-0000-0000-0000E2000000}"/>
    <cellStyle name="Comma 23 2" xfId="1809" xr:uid="{7B258B0A-D9BC-4C6A-9481-94FBC526EF8D}"/>
    <cellStyle name="Comma 23 3" xfId="2520" xr:uid="{0D0DA53E-9701-4D42-8D37-95931A8DE879}"/>
    <cellStyle name="Comma 24" xfId="176" xr:uid="{00000000-0005-0000-0000-0000E3000000}"/>
    <cellStyle name="Comma 24 2" xfId="1810" xr:uid="{F72E6ECD-8DC0-40A2-8652-C35664710AA2}"/>
    <cellStyle name="Comma 24 3" xfId="1671" xr:uid="{00C77041-F063-44FA-8C3E-9DE0F8534B29}"/>
    <cellStyle name="Comma 25" xfId="177" xr:uid="{00000000-0005-0000-0000-0000E4000000}"/>
    <cellStyle name="Comma 25 2" xfId="1811" xr:uid="{EEA2C8E4-F591-483B-9B27-C32C8E224ACD}"/>
    <cellStyle name="Comma 25 3" xfId="2567" xr:uid="{A6F77392-1034-4B5D-A24E-E509F0B307C0}"/>
    <cellStyle name="Comma 26" xfId="178" xr:uid="{00000000-0005-0000-0000-0000E5000000}"/>
    <cellStyle name="Comma 26 2" xfId="1812" xr:uid="{EEA55A93-90C3-41DD-B396-9852A6268A8D}"/>
    <cellStyle name="Comma 26 3" xfId="1569" xr:uid="{C53F7ABD-DE17-4DDF-A0A9-1D11CC4FA780}"/>
    <cellStyle name="Comma 27" xfId="179" xr:uid="{00000000-0005-0000-0000-0000E6000000}"/>
    <cellStyle name="Comma 27 2" xfId="1813" xr:uid="{F6CE0FC1-425A-4671-B647-4EF9AA681E08}"/>
    <cellStyle name="Comma 27 3" xfId="2566" xr:uid="{D508A67C-7952-466F-AFF4-9B15BF67B1FD}"/>
    <cellStyle name="Comma 28" xfId="180" xr:uid="{00000000-0005-0000-0000-0000E7000000}"/>
    <cellStyle name="Comma 28 2" xfId="1814" xr:uid="{192E8FF3-CC93-4684-8F95-68C704757B24}"/>
    <cellStyle name="Comma 28 3" xfId="2519" xr:uid="{79923EF0-54FD-4543-8E2D-EDE9E47787AD}"/>
    <cellStyle name="Comma 29" xfId="181" xr:uid="{00000000-0005-0000-0000-0000E8000000}"/>
    <cellStyle name="Comma 29 2" xfId="1815" xr:uid="{469C2BFB-F7B5-4BAA-A9C7-4F485BC64BB7}"/>
    <cellStyle name="Comma 29 3" xfId="1593" xr:uid="{1C71CA88-7205-4A2F-8606-7EB99E696AF0}"/>
    <cellStyle name="Comma 3" xfId="182" xr:uid="{00000000-0005-0000-0000-0000E9000000}"/>
    <cellStyle name="Comma 3 2" xfId="1816" xr:uid="{DAA2CF24-A170-41D2-BA2F-948C2A1902C8}"/>
    <cellStyle name="Comma 3 3" xfId="2570" xr:uid="{F58D88D4-4903-4BB3-92B0-D22F5DEA9C29}"/>
    <cellStyle name="Comma 30" xfId="183" xr:uid="{00000000-0005-0000-0000-0000EA000000}"/>
    <cellStyle name="Comma 30 2" xfId="1817" xr:uid="{DD98654B-083C-424B-813B-A84240BD9092}"/>
    <cellStyle name="Comma 30 3" xfId="1280" xr:uid="{C076BD1F-E030-4024-A732-D2E68ACF79F3}"/>
    <cellStyle name="Comma 31" xfId="184" xr:uid="{00000000-0005-0000-0000-0000EB000000}"/>
    <cellStyle name="Comma 31 2" xfId="1818" xr:uid="{07548B49-67A0-40AF-B043-53B1B2EB36ED}"/>
    <cellStyle name="Comma 31 3" xfId="2579" xr:uid="{06547CC0-D28F-4B1A-984B-EDDDA9956319}"/>
    <cellStyle name="Comma 32" xfId="185" xr:uid="{00000000-0005-0000-0000-0000EC000000}"/>
    <cellStyle name="Comma 32 2" xfId="1819" xr:uid="{FBAEE8AF-B341-4B50-98D8-35BE8F139295}"/>
    <cellStyle name="Comma 32 3" xfId="2118" xr:uid="{F00EE687-B395-4AE9-AA2B-0BCC4CB7546C}"/>
    <cellStyle name="Comma 33" xfId="186" xr:uid="{00000000-0005-0000-0000-0000ED000000}"/>
    <cellStyle name="Comma 33 2" xfId="1820" xr:uid="{89D006E8-9D09-47C0-8F45-1A163D7222BE}"/>
    <cellStyle name="Comma 33 3" xfId="1255" xr:uid="{151330E9-44BD-4CB9-B8DE-70DADA93041C}"/>
    <cellStyle name="Comma 34" xfId="187" xr:uid="{00000000-0005-0000-0000-0000EE000000}"/>
    <cellStyle name="Comma 34 2" xfId="1821" xr:uid="{6883B07E-4472-4A8F-9C38-76442B4BB903}"/>
    <cellStyle name="Comma 34 3" xfId="2168" xr:uid="{D9F0C1FD-AD1C-4988-A52F-9C90F0CB9084}"/>
    <cellStyle name="Comma 35" xfId="188" xr:uid="{00000000-0005-0000-0000-0000EF000000}"/>
    <cellStyle name="Comma 35 2" xfId="1822" xr:uid="{9525CE1B-378C-4B97-B282-029B37FD80A4}"/>
    <cellStyle name="Comma 35 3" xfId="2039" xr:uid="{DCC397EB-4A7E-4325-93A4-25F41EC72C8F}"/>
    <cellStyle name="Comma 36" xfId="189" xr:uid="{00000000-0005-0000-0000-0000F0000000}"/>
    <cellStyle name="Comma 36 2" xfId="1823" xr:uid="{3DEA0E2B-735F-41E7-804E-3CE50E435897}"/>
    <cellStyle name="Comma 36 3" xfId="2113" xr:uid="{F6941E89-59AB-47BF-9C28-5CC7735A8EE4}"/>
    <cellStyle name="Comma 37" xfId="190" xr:uid="{00000000-0005-0000-0000-0000F1000000}"/>
    <cellStyle name="Comma 37 2" xfId="1824" xr:uid="{21DA6150-5E04-4156-962B-CF1810398535}"/>
    <cellStyle name="Comma 37 3" xfId="2025" xr:uid="{004E7ADB-FF2A-443C-ADE1-F5A126246A56}"/>
    <cellStyle name="Comma 38" xfId="191" xr:uid="{00000000-0005-0000-0000-0000F2000000}"/>
    <cellStyle name="Comma 38 2" xfId="1825" xr:uid="{BBD3A225-6047-4D03-801F-D3A374E7A726}"/>
    <cellStyle name="Comma 38 3" xfId="2104" xr:uid="{0CA6BD2C-FEF3-42FD-BBC9-EA9C81EC2D31}"/>
    <cellStyle name="Comma 39" xfId="192" xr:uid="{00000000-0005-0000-0000-0000F3000000}"/>
    <cellStyle name="Comma 39 2" xfId="1826" xr:uid="{47DCE072-02C6-4D82-9D9A-94DB0F304D48}"/>
    <cellStyle name="Comma 39 3" xfId="1639" xr:uid="{4B4A21CD-7089-4DFD-BCB2-E1DB2C9BCDA7}"/>
    <cellStyle name="Comma 4" xfId="193" xr:uid="{00000000-0005-0000-0000-0000F4000000}"/>
    <cellStyle name="Comma 4 2" xfId="1827" xr:uid="{2C8B888C-C076-45F2-8F07-2B590F97812A}"/>
    <cellStyle name="Comma 4 3" xfId="2054" xr:uid="{E6F52628-2453-493E-8F7A-628EEF70458C}"/>
    <cellStyle name="Comma 40" xfId="194" xr:uid="{00000000-0005-0000-0000-0000F5000000}"/>
    <cellStyle name="Comma 40 2" xfId="1828" xr:uid="{CF5F480D-44E4-4F11-9CD1-6B6CF7DE0948}"/>
    <cellStyle name="Comma 40 3" xfId="2134" xr:uid="{A24FEC63-0D03-4D0C-85E2-2648EC18C8E6}"/>
    <cellStyle name="Comma 41" xfId="195" xr:uid="{00000000-0005-0000-0000-0000F6000000}"/>
    <cellStyle name="Comma 41 2" xfId="1829" xr:uid="{AE050B5E-3157-449F-AF96-48CDACF85C2A}"/>
    <cellStyle name="Comma 41 3" xfId="1672" xr:uid="{6B53E79E-EA36-458B-AF1C-10A814446127}"/>
    <cellStyle name="Comma 42" xfId="196" xr:uid="{00000000-0005-0000-0000-0000F7000000}"/>
    <cellStyle name="Comma 42 2" xfId="1830" xr:uid="{653C84D2-B98D-4DF4-8E1E-9AB52CD52E15}"/>
    <cellStyle name="Comma 42 3" xfId="1570" xr:uid="{D7D28D10-E525-4E59-BAE0-720582B326D2}"/>
    <cellStyle name="Comma 43" xfId="197" xr:uid="{00000000-0005-0000-0000-0000F8000000}"/>
    <cellStyle name="Comma 43 2" xfId="1831" xr:uid="{5ABAD99D-8689-4254-A014-2E21A0A4C9C8}"/>
    <cellStyle name="Comma 43 3" xfId="2027" xr:uid="{4CB08775-61E2-4DBD-9942-E2A4E8F0C3B4}"/>
    <cellStyle name="Comma 44" xfId="198" xr:uid="{00000000-0005-0000-0000-0000F9000000}"/>
    <cellStyle name="Comma 44 2" xfId="1832" xr:uid="{2CC2FCB2-220B-4865-A542-807B058BD729}"/>
    <cellStyle name="Comma 44 3" xfId="2106" xr:uid="{06385BA5-0F95-4905-839D-6CA4F6D033DF}"/>
    <cellStyle name="Comma 45" xfId="199" xr:uid="{00000000-0005-0000-0000-0000FA000000}"/>
    <cellStyle name="Comma 45 2" xfId="1833" xr:uid="{A75E95C1-2F6E-46DC-8644-27DFAF938938}"/>
    <cellStyle name="Comma 45 3" xfId="1641" xr:uid="{C37EE1EF-DEE8-4C8C-93B5-144390310233}"/>
    <cellStyle name="Comma 46" xfId="200" xr:uid="{00000000-0005-0000-0000-0000FB000000}"/>
    <cellStyle name="Comma 46 2" xfId="1834" xr:uid="{0F552727-CC5D-46A5-A45E-806B80C81A36}"/>
    <cellStyle name="Comma 46 3" xfId="2056" xr:uid="{1087EA76-C78B-4F93-9E11-3125B64BA482}"/>
    <cellStyle name="Comma 47" xfId="201" xr:uid="{00000000-0005-0000-0000-0000FC000000}"/>
    <cellStyle name="Comma 47 2" xfId="1835" xr:uid="{9D3975FD-0328-4241-804C-3C0FE0324E48}"/>
    <cellStyle name="Comma 47 3" xfId="1108" xr:uid="{76AD0B22-FBE3-42E7-9228-69A503292EEB}"/>
    <cellStyle name="Comma 48" xfId="202" xr:uid="{00000000-0005-0000-0000-0000FD000000}"/>
    <cellStyle name="Comma 48 2" xfId="1836" xr:uid="{27B9AC54-29C3-4DC9-80CE-0D2CF935B994}"/>
    <cellStyle name="Comma 48 3" xfId="1243" xr:uid="{DAABA856-3719-4EBC-A08C-9786917145E3}"/>
    <cellStyle name="Comma 49" xfId="203" xr:uid="{00000000-0005-0000-0000-0000FE000000}"/>
    <cellStyle name="Comma 49 2" xfId="1837" xr:uid="{3713D04B-CD25-4868-A81B-EBF22DD58D92}"/>
    <cellStyle name="Comma 49 3" xfId="1653" xr:uid="{5F75AE13-0066-4478-884D-E5DD5244CA82}"/>
    <cellStyle name="Comma 5" xfId="204" xr:uid="{00000000-0005-0000-0000-0000FF000000}"/>
    <cellStyle name="Comma 5 2" xfId="1838" xr:uid="{6C3A4B54-107C-4CC1-8526-0C6264849C8E}"/>
    <cellStyle name="Comma 5 3" xfId="2177" xr:uid="{F47B5007-90A4-42C2-B9E2-EC27D56F657A}"/>
    <cellStyle name="Comma 50" xfId="205" xr:uid="{00000000-0005-0000-0000-000000010000}"/>
    <cellStyle name="Comma 50 2" xfId="1839" xr:uid="{45421CBC-AE73-49D7-8B42-F633B2E751DF}"/>
    <cellStyle name="Comma 50 3" xfId="1183" xr:uid="{AA0F1E55-5476-42FD-9135-48E3B5CE4B76}"/>
    <cellStyle name="Comma 51" xfId="206" xr:uid="{00000000-0005-0000-0000-000001010000}"/>
    <cellStyle name="Comma 51 2" xfId="1840" xr:uid="{85F6F714-3450-4915-B461-68FFAAE4D2FA}"/>
    <cellStyle name="Comma 51 3" xfId="2120" xr:uid="{4821FF30-412E-44D5-A486-009F55250588}"/>
    <cellStyle name="Comma 52" xfId="207" xr:uid="{00000000-0005-0000-0000-000002010000}"/>
    <cellStyle name="Comma 52 2" xfId="1841" xr:uid="{A4FF58BE-82D5-4235-B9C7-79C5B9260F75}"/>
    <cellStyle name="Comma 52 3" xfId="1648" xr:uid="{B7D95300-2912-41B1-8B44-2571F7BCDF3D}"/>
    <cellStyle name="Comma 53" xfId="208" xr:uid="{00000000-0005-0000-0000-000003010000}"/>
    <cellStyle name="Comma 53 2" xfId="1842" xr:uid="{F8009F11-D8C5-4F5A-9432-AD273049F5DD}"/>
    <cellStyle name="Comma 53 3" xfId="2136" xr:uid="{8B7A663A-6BE5-4628-B97E-063EBDE02B71}"/>
    <cellStyle name="Comma 54" xfId="209" xr:uid="{00000000-0005-0000-0000-000004010000}"/>
    <cellStyle name="Comma 54 2" xfId="1843" xr:uid="{013316B9-E3C1-44D5-97F2-8774C5D12C02}"/>
    <cellStyle name="Comma 54 3" xfId="1674" xr:uid="{70168CAF-1196-4435-B139-9D98615DEF27}"/>
    <cellStyle name="Comma 55" xfId="210" xr:uid="{00000000-0005-0000-0000-000005010000}"/>
    <cellStyle name="Comma 55 2" xfId="1844" xr:uid="{401AA1A4-9986-4686-8954-1022308D2332}"/>
    <cellStyle name="Comma 55 3" xfId="1170" xr:uid="{99CC13A5-351A-478E-8804-DB4E8F23B0A0}"/>
    <cellStyle name="Comma 56" xfId="211" xr:uid="{00000000-0005-0000-0000-000006010000}"/>
    <cellStyle name="Comma 56 2" xfId="1845" xr:uid="{7ECD7ED1-C343-429B-A409-D084AD155A32}"/>
    <cellStyle name="Comma 56 3" xfId="2176" xr:uid="{1181CB71-E31F-4A5F-BEF5-A50AE11B5EE0}"/>
    <cellStyle name="Comma 57" xfId="212" xr:uid="{00000000-0005-0000-0000-000007010000}"/>
    <cellStyle name="Comma 57 2" xfId="1846" xr:uid="{FAC0832D-3E42-44F2-8857-C015CC5EEFE8}"/>
    <cellStyle name="Comma 57 3" xfId="2067" xr:uid="{DE340E62-37FE-41D5-8A7D-D76DB4AED0EC}"/>
    <cellStyle name="Comma 58" xfId="213" xr:uid="{00000000-0005-0000-0000-000008010000}"/>
    <cellStyle name="Comma 58 2" xfId="1847" xr:uid="{C51A05F0-C7E5-499C-AAEF-BB1D665F7C48}"/>
    <cellStyle name="Comma 58 3" xfId="1180" xr:uid="{DEEE80A7-4CDC-484D-A0D5-5CE25113E2E9}"/>
    <cellStyle name="Comma 59" xfId="214" xr:uid="{00000000-0005-0000-0000-000009010000}"/>
    <cellStyle name="Comma 59 2" xfId="1848" xr:uid="{60C388EC-0BD6-4134-B6FA-8775A4E5CD6A}"/>
    <cellStyle name="Comma 59 3" xfId="1634" xr:uid="{6B45E5D0-C558-4F56-AE0D-E6DA7FC6C232}"/>
    <cellStyle name="Comma 6" xfId="215" xr:uid="{00000000-0005-0000-0000-00000A010000}"/>
    <cellStyle name="Comma 6 2" xfId="1849" xr:uid="{4D9CF022-8D6A-45E1-B5B0-CEFDB5619524}"/>
    <cellStyle name="Comma 6 3" xfId="1655" xr:uid="{BC73946C-E89B-47D2-A259-8891B5FC0732}"/>
    <cellStyle name="Comma 60" xfId="216" xr:uid="{00000000-0005-0000-0000-00000B010000}"/>
    <cellStyle name="Comma 60 2" xfId="1850" xr:uid="{39DD7EBD-EC74-452B-B65C-AF47D69EEBBD}"/>
    <cellStyle name="Comma 60 3" xfId="2063" xr:uid="{179736F7-75A2-4173-89F5-449DA8C30BA2}"/>
    <cellStyle name="Comma 61" xfId="217" xr:uid="{00000000-0005-0000-0000-00000C010000}"/>
    <cellStyle name="Comma 61 2" xfId="1851" xr:uid="{9B469CB2-A155-4EF1-84E6-4743FEB00903}"/>
    <cellStyle name="Comma 61 3" xfId="1572" xr:uid="{7E9657A4-D1DD-4FAB-A279-6440148DEE5D}"/>
    <cellStyle name="Comma 62" xfId="218" xr:uid="{00000000-0005-0000-0000-00000D010000}"/>
    <cellStyle name="Comma 62 2" xfId="1852" xr:uid="{E42BC915-8B8E-4AC0-B6C3-F9AEF6024EC8}"/>
    <cellStyle name="Comma 62 3" xfId="889" xr:uid="{785E3196-FC00-4D3F-99CC-0DA031F5BBEC}"/>
    <cellStyle name="Comma 63" xfId="219" xr:uid="{00000000-0005-0000-0000-00000E010000}"/>
    <cellStyle name="Comma 63 2" xfId="1853" xr:uid="{B3A9D7F0-5CDB-4DE9-BB52-5088F7DD3B18}"/>
    <cellStyle name="Comma 63 3" xfId="2043" xr:uid="{3F818389-C717-4145-8867-DB1BC79DC010}"/>
    <cellStyle name="Comma 64" xfId="220" xr:uid="{00000000-0005-0000-0000-00000F010000}"/>
    <cellStyle name="Comma 64 2" xfId="1854" xr:uid="{898F2942-DA3F-41EE-84C2-4CEC354DF21A}"/>
    <cellStyle name="Comma 64 3" xfId="1221" xr:uid="{7DE1AC47-D4E6-4462-8B3B-615CED600524}"/>
    <cellStyle name="Comma 65" xfId="221" xr:uid="{00000000-0005-0000-0000-000010010000}"/>
    <cellStyle name="Comma 65 2" xfId="1855" xr:uid="{CC025BEE-29BF-4AF2-A281-A1535D2C876F}"/>
    <cellStyle name="Comma 65 3" xfId="858" xr:uid="{B7A347DF-529A-4B35-BB6A-0CD0CC78187B}"/>
    <cellStyle name="Comma 66" xfId="222" xr:uid="{00000000-0005-0000-0000-000011010000}"/>
    <cellStyle name="Comma 66 2" xfId="1856" xr:uid="{DE620190-3DA3-4E43-BAE4-51778A777C3F}"/>
    <cellStyle name="Comma 66 3" xfId="1662" xr:uid="{F1560014-8C18-4ECB-BD48-54EB23DDB525}"/>
    <cellStyle name="Comma 67" xfId="223" xr:uid="{00000000-0005-0000-0000-000012010000}"/>
    <cellStyle name="Comma 67 2" xfId="1857" xr:uid="{2BD67A41-7797-4185-AB66-5A1C2D949433}"/>
    <cellStyle name="Comma 67 3" xfId="1168" xr:uid="{8356A552-2A9A-424A-B3D9-CEAFE6C43216}"/>
    <cellStyle name="Comma 68" xfId="224" xr:uid="{00000000-0005-0000-0000-000013010000}"/>
    <cellStyle name="Comma 68 2" xfId="1858" xr:uid="{7FA7CAFE-9A09-412D-AE19-B5BD23E464A0}"/>
    <cellStyle name="Comma 68 3" xfId="1587" xr:uid="{CE1FEF47-9AA8-4612-AF95-A29B8EAAE5BD}"/>
    <cellStyle name="Comma 69" xfId="225" xr:uid="{00000000-0005-0000-0000-000014010000}"/>
    <cellStyle name="Comma 69 2" xfId="1859" xr:uid="{FD2365B0-55E5-4664-B7DF-2D3411FB5244}"/>
    <cellStyle name="Comma 69 3" xfId="878" xr:uid="{3403AFF7-477A-49BB-B9D6-C5563FC89545}"/>
    <cellStyle name="Comma 7" xfId="226" xr:uid="{00000000-0005-0000-0000-000015010000}"/>
    <cellStyle name="Comma 7 2" xfId="1860" xr:uid="{459BEB99-999C-4BA0-8129-F0ADDC83526B}"/>
    <cellStyle name="Comma 7 3" xfId="1339" xr:uid="{0AA6B2CC-E5C4-4098-A8D5-AD057D2C7FEF}"/>
    <cellStyle name="Comma 70" xfId="227" xr:uid="{00000000-0005-0000-0000-000016010000}"/>
    <cellStyle name="Comma 70 2" xfId="1861" xr:uid="{3762569D-3DEB-4643-B744-FF424D5A7B6B}"/>
    <cellStyle name="Comma 70 3" xfId="1179" xr:uid="{EF8F3A7B-AE54-4434-86A5-BB940AAF31EC}"/>
    <cellStyle name="Comma 71" xfId="228" xr:uid="{00000000-0005-0000-0000-000017010000}"/>
    <cellStyle name="Comma 71 2" xfId="1862" xr:uid="{718A6BEB-C7B4-4B5A-ADA8-0D3C620DD258}"/>
    <cellStyle name="Comma 71 3" xfId="2146" xr:uid="{A6E9031B-95B5-4335-AF61-9B92D734F4DB}"/>
    <cellStyle name="Comma 72" xfId="229" xr:uid="{00000000-0005-0000-0000-000018010000}"/>
    <cellStyle name="Comma 72 2" xfId="1863" xr:uid="{0C040DC6-5353-4D6D-9C13-EBD2B677C593}"/>
    <cellStyle name="Comma 72 3" xfId="1690" xr:uid="{35AFCBE9-5166-4CD5-96E4-552D10832537}"/>
    <cellStyle name="Comma 73" xfId="230" xr:uid="{00000000-0005-0000-0000-000019010000}"/>
    <cellStyle name="Comma 73 2" xfId="1864" xr:uid="{47D3E47C-80A8-4120-B692-877196BAA761}"/>
    <cellStyle name="Comma 73 3" xfId="1270" xr:uid="{CCBD2D5D-8424-4EB5-9C2B-3FFA01326F96}"/>
    <cellStyle name="Comma 74" xfId="231" xr:uid="{00000000-0005-0000-0000-00001A010000}"/>
    <cellStyle name="Comma 74 2" xfId="1865" xr:uid="{059B0557-2B5F-4F4F-9121-77BC4210DC65}"/>
    <cellStyle name="Comma 74 3" xfId="2069" xr:uid="{CEB3BDAB-8E4C-4865-A0D3-E46C1926CF19}"/>
    <cellStyle name="Comma 75" xfId="232" xr:uid="{00000000-0005-0000-0000-00001B010000}"/>
    <cellStyle name="Comma 75 2" xfId="1866" xr:uid="{BF8E6F79-1993-41A9-B53E-822BF51BCA09}"/>
    <cellStyle name="Comma 75 3" xfId="2143" xr:uid="{EC1AC352-EA2F-4DFE-AEE2-7E8D2BB8749B}"/>
    <cellStyle name="Comma 76" xfId="233" xr:uid="{00000000-0005-0000-0000-00001C010000}"/>
    <cellStyle name="Comma 76 2" xfId="1867" xr:uid="{EDE050B9-605A-4DE3-BFBE-026B14373965}"/>
    <cellStyle name="Comma 76 3" xfId="2026" xr:uid="{9517F32B-4128-4E46-8CCA-A51FF7B5E772}"/>
    <cellStyle name="Comma 77" xfId="234" xr:uid="{00000000-0005-0000-0000-00001D010000}"/>
    <cellStyle name="Comma 77 2" xfId="1868" xr:uid="{A38ADC85-155C-452F-90DE-A7BE96316E39}"/>
    <cellStyle name="Comma 77 3" xfId="1174" xr:uid="{42883229-19AF-4156-8B1E-CE05167B1775}"/>
    <cellStyle name="Comma 78" xfId="235" xr:uid="{00000000-0005-0000-0000-00001E010000}"/>
    <cellStyle name="Comma 78 2" xfId="1869" xr:uid="{4B355638-EDF4-4019-B352-74CFA2158C41}"/>
    <cellStyle name="Comma 78 3" xfId="1100" xr:uid="{CC3B015B-0093-48D9-8B61-523F9030FFE7}"/>
    <cellStyle name="Comma 79" xfId="236" xr:uid="{00000000-0005-0000-0000-00001F010000}"/>
    <cellStyle name="Comma 79 2" xfId="1870" xr:uid="{837ECA7A-AE57-4D6C-B3AE-FFE475B15E39}"/>
    <cellStyle name="Comma 79 3" xfId="1585" xr:uid="{348F1B0B-3F6F-4454-81FB-22C0416937E5}"/>
    <cellStyle name="Comma 8" xfId="237" xr:uid="{00000000-0005-0000-0000-000020010000}"/>
    <cellStyle name="Comma 8 2" xfId="1871" xr:uid="{0A52772E-66A1-44A5-AAC0-E16AF920DCB1}"/>
    <cellStyle name="Comma 8 3" xfId="1224" xr:uid="{A57D6E57-F872-4489-AF9B-45E6C8B6441C}"/>
    <cellStyle name="Comma 80" xfId="238" xr:uid="{00000000-0005-0000-0000-000021010000}"/>
    <cellStyle name="Comma 80 2" xfId="1872" xr:uid="{38DB267C-DEA3-4040-B1CF-ACE313EBEAD1}"/>
    <cellStyle name="Comma 80 3" xfId="1610" xr:uid="{601102AE-72A5-4862-8452-8C7E37841531}"/>
    <cellStyle name="Comma 81" xfId="239" xr:uid="{00000000-0005-0000-0000-000022010000}"/>
    <cellStyle name="Comma 81 2" xfId="1873" xr:uid="{10E36F27-5DC2-480E-99D2-7A714B7F650D}"/>
    <cellStyle name="Comma 81 3" xfId="1689" xr:uid="{99B23559-90D1-4574-AE38-5A7A5732D16A}"/>
    <cellStyle name="Comma 82" xfId="240" xr:uid="{00000000-0005-0000-0000-000023010000}"/>
    <cellStyle name="Comma 82 2" xfId="1874" xr:uid="{1635A639-A3F3-48D2-8FAF-A213B80938A0}"/>
    <cellStyle name="Comma 82 3" xfId="1580" xr:uid="{5D1CDB17-01A6-4501-A5A7-8D5BBA537BB6}"/>
    <cellStyle name="Comma 83" xfId="241" xr:uid="{00000000-0005-0000-0000-000024010000}"/>
    <cellStyle name="Comma 83 2" xfId="1875" xr:uid="{C28B9EC1-67BE-4C37-AF82-4DAC19E49976}"/>
    <cellStyle name="Comma 83 3" xfId="1109" xr:uid="{DF5BC4BB-7226-48D0-8FBA-1518E7D23215}"/>
    <cellStyle name="Comma 84" xfId="242" xr:uid="{00000000-0005-0000-0000-000025010000}"/>
    <cellStyle name="Comma 84 2" xfId="1876" xr:uid="{5245185B-2938-4821-9980-F0F21A3218E6}"/>
    <cellStyle name="Comma 84 3" xfId="849" xr:uid="{13B97DB7-A227-410C-8D66-9041BC4CC294}"/>
    <cellStyle name="Comma 85" xfId="243" xr:uid="{00000000-0005-0000-0000-000026010000}"/>
    <cellStyle name="Comma 85 2" xfId="1877" xr:uid="{AB9D3C56-5C95-4A72-BC05-43150AD37ABA}"/>
    <cellStyle name="Comma 85 3" xfId="1687" xr:uid="{2F52972F-1CD9-487F-8BFC-E0F13AE2294C}"/>
    <cellStyle name="Comma 86" xfId="244" xr:uid="{00000000-0005-0000-0000-000027010000}"/>
    <cellStyle name="Comma 86 2" xfId="1878" xr:uid="{A6B05E0E-7694-4B45-8844-62A904C70FD7}"/>
    <cellStyle name="Comma 86 3" xfId="1103" xr:uid="{EAA099C3-CE9A-45AB-BD06-510B0EF9DE5A}"/>
    <cellStyle name="Comma 87" xfId="245" xr:uid="{00000000-0005-0000-0000-000028010000}"/>
    <cellStyle name="Comma 87 2" xfId="1879" xr:uid="{C05403D5-4A6D-4523-B3C2-A33F8BF6F918}"/>
    <cellStyle name="Comma 87 3" xfId="1394" xr:uid="{3A61FC1E-DC02-4A3A-8682-A1F4A0E4A130}"/>
    <cellStyle name="Comma 88" xfId="246" xr:uid="{00000000-0005-0000-0000-000029010000}"/>
    <cellStyle name="Comma 88 2" xfId="1880" xr:uid="{571454F3-9CE9-4AE1-A4A7-1B477BA8CED8}"/>
    <cellStyle name="Comma 88 3" xfId="2148" xr:uid="{2C05FC5A-DF8F-40E7-A604-308929A653ED}"/>
    <cellStyle name="Comma 89" xfId="247" xr:uid="{00000000-0005-0000-0000-00002A010000}"/>
    <cellStyle name="Comma 89 2" xfId="1881" xr:uid="{F2BB2A2F-76A3-4184-A244-33C7A0427674}"/>
    <cellStyle name="Comma 89 3" xfId="1682" xr:uid="{38F9C1D4-711E-4E52-8AEA-C3C10DE5C678}"/>
    <cellStyle name="Comma 9" xfId="248" xr:uid="{00000000-0005-0000-0000-00002B010000}"/>
    <cellStyle name="Comma 9 2" xfId="1882" xr:uid="{8165AAA1-E52B-4DDF-AF71-95700C7A875E}"/>
    <cellStyle name="Comma 9 3" xfId="2105" xr:uid="{E8F9C240-B006-48B9-B7B1-77A47BE17883}"/>
    <cellStyle name="Comma 90" xfId="249" xr:uid="{00000000-0005-0000-0000-00002C010000}"/>
    <cellStyle name="Comma 90 2" xfId="1883" xr:uid="{8C589391-86F5-412F-940A-0E1043977169}"/>
    <cellStyle name="Comma 90 3" xfId="1640" xr:uid="{72DB37BD-97A3-4F73-BFEC-7A7FB2203E88}"/>
    <cellStyle name="Comma 91" xfId="250" xr:uid="{00000000-0005-0000-0000-00002D010000}"/>
    <cellStyle name="Comma 91 2" xfId="1884" xr:uid="{0884353A-AE81-49B6-BA47-7FE8F9270C47}"/>
    <cellStyle name="Comma 91 3" xfId="2055" xr:uid="{DF6EEF93-B7D1-42A7-9CFB-EF4BCE32EA8D}"/>
    <cellStyle name="Comma 92" xfId="251" xr:uid="{00000000-0005-0000-0000-00002E010000}"/>
    <cellStyle name="Comma 92 2" xfId="1885" xr:uid="{3F08FFD1-8854-4D80-947B-33BAA6F75B4F}"/>
    <cellStyle name="Comma 92 3" xfId="1110" xr:uid="{BE6E763D-199C-4547-B635-F7E52CEF776D}"/>
    <cellStyle name="Comma 93" xfId="252" xr:uid="{00000000-0005-0000-0000-00002F010000}"/>
    <cellStyle name="Comma 93 2" xfId="1703" xr:uid="{4006F611-4C66-4781-9DB1-C41AD348F124}"/>
    <cellStyle name="Comma 94" xfId="253" xr:uid="{00000000-0005-0000-0000-000030010000}"/>
    <cellStyle name="Comma 94 2" xfId="859" xr:uid="{7805859D-1739-41FC-B86B-17DFD2A35F62}"/>
    <cellStyle name="Comma 95" xfId="254" xr:uid="{00000000-0005-0000-0000-000031010000}"/>
    <cellStyle name="Comma 95 2" xfId="1705" xr:uid="{B85E22D0-8B00-42D9-BC60-3BF19B26A09B}"/>
    <cellStyle name="Comma 96" xfId="255" xr:uid="{00000000-0005-0000-0000-000032010000}"/>
    <cellStyle name="Comma 96 2" xfId="1338" xr:uid="{6839934A-83D1-44E8-A19B-37D62DF307B5}"/>
    <cellStyle name="Comma 97" xfId="256" xr:uid="{00000000-0005-0000-0000-000033010000}"/>
    <cellStyle name="Comma 97 2" xfId="851" xr:uid="{68838F73-FE5D-4A9A-B8B5-9568178B6663}"/>
    <cellStyle name="Comma 98" xfId="257" xr:uid="{00000000-0005-0000-0000-000034010000}"/>
    <cellStyle name="Comma 98 2" xfId="879" xr:uid="{A45664DB-25CC-4854-AC64-18CE582B0E83}"/>
    <cellStyle name="Comma 99" xfId="258" xr:uid="{00000000-0005-0000-0000-000035010000}"/>
    <cellStyle name="Comma 99 2" xfId="2135" xr:uid="{95C623F9-DE15-44BB-B8CC-D1520C30244D}"/>
    <cellStyle name="Currency" xfId="2" xr:uid="{00000000-0005-0000-0000-000036010000}"/>
    <cellStyle name="Currency [0]" xfId="3" xr:uid="{00000000-0005-0000-0000-000037010000}"/>
    <cellStyle name="Currency [0] 2" xfId="259" xr:uid="{00000000-0005-0000-0000-000038010000}"/>
    <cellStyle name="Currency [0] 2 2" xfId="1886" xr:uid="{3F9EE26A-B4A8-4D5B-9005-31F44FC3E879}"/>
    <cellStyle name="Currency [0] 2 3" xfId="1673" xr:uid="{5F00C5E9-970D-4A7A-BA58-2B64131160ED}"/>
    <cellStyle name="Currency [0] 3" xfId="260" xr:uid="{00000000-0005-0000-0000-000039010000}"/>
    <cellStyle name="Currency [0] 3 2" xfId="1887" xr:uid="{89E12E4F-0EFB-42A6-8545-2FDB569CF82C}"/>
    <cellStyle name="Currency [0] 3 3" xfId="1175" xr:uid="{7D6AF8D0-213C-4D68-B6A9-DEFDB37989B2}"/>
    <cellStyle name="Currency [0] 4" xfId="261" xr:uid="{00000000-0005-0000-0000-00003A010000}"/>
    <cellStyle name="Currency [0] 4 2" xfId="2165" xr:uid="{028637E2-96DB-4D78-8AC1-3D7D042111A6}"/>
    <cellStyle name="Currency [0] 5" xfId="262" xr:uid="{00000000-0005-0000-0000-00003B010000}"/>
    <cellStyle name="Currency [0] 5 2" xfId="860" xr:uid="{13926A16-3A60-4D41-9483-2475AF653A4A}"/>
    <cellStyle name="Currency [0] 6" xfId="1716" xr:uid="{3F15FE02-34AE-4808-87B1-3FD018D35879}"/>
    <cellStyle name="Currency 10" xfId="263" xr:uid="{00000000-0005-0000-0000-00003C010000}"/>
    <cellStyle name="Currency 10 2" xfId="1888" xr:uid="{699D51EA-03BC-4CCE-8F9A-516998C34D50}"/>
    <cellStyle name="Currency 10 3" xfId="1190" xr:uid="{EA482D82-A43E-4311-ACEF-74090C9891F0}"/>
    <cellStyle name="Currency 100" xfId="264" xr:uid="{00000000-0005-0000-0000-00003D010000}"/>
    <cellStyle name="Currency 100 2" xfId="1097" xr:uid="{AE471907-42FA-4688-B08C-8B680798C6FE}"/>
    <cellStyle name="Currency 101" xfId="265" xr:uid="{00000000-0005-0000-0000-00003E010000}"/>
    <cellStyle name="Currency 101 2" xfId="1341" xr:uid="{C6BB519D-5955-4C03-97CE-450799FFF552}"/>
    <cellStyle name="Currency 102" xfId="266" xr:uid="{00000000-0005-0000-0000-00003F010000}"/>
    <cellStyle name="Currency 102 2" xfId="2033" xr:uid="{2E62D7AC-8616-4807-BD09-8AD8B097BB35}"/>
    <cellStyle name="Currency 103" xfId="267" xr:uid="{00000000-0005-0000-0000-000040010000}"/>
    <cellStyle name="Currency 103 2" xfId="1571" xr:uid="{086FF7F0-2642-4651-92B4-4366566515BD}"/>
    <cellStyle name="Currency 104" xfId="268" xr:uid="{00000000-0005-0000-0000-000041010000}"/>
    <cellStyle name="Currency 104 2" xfId="890" xr:uid="{FFD017B7-2DBA-46A4-9124-DA177FCBA34F}"/>
    <cellStyle name="Currency 105" xfId="269" xr:uid="{00000000-0005-0000-0000-000042010000}"/>
    <cellStyle name="Currency 105 2" xfId="891" xr:uid="{0D479640-130D-4C61-9649-B4C2C9081D5F}"/>
    <cellStyle name="Currency 106" xfId="270" xr:uid="{00000000-0005-0000-0000-000043010000}"/>
    <cellStyle name="Currency 106 2" xfId="892" xr:uid="{3AC0958D-58F2-48E4-8951-DEF6C4C2E2DC}"/>
    <cellStyle name="Currency 107" xfId="271" xr:uid="{00000000-0005-0000-0000-000044010000}"/>
    <cellStyle name="Currency 107 2" xfId="1658" xr:uid="{1A701899-5430-49F5-A131-4FE430EAB435}"/>
    <cellStyle name="Currency 108" xfId="272" xr:uid="{00000000-0005-0000-0000-000045010000}"/>
    <cellStyle name="Currency 108 2" xfId="893" xr:uid="{16EF0B07-0ECC-4EBA-A36D-97B6C425452E}"/>
    <cellStyle name="Currency 109" xfId="273" xr:uid="{00000000-0005-0000-0000-000046010000}"/>
    <cellStyle name="Currency 109 2" xfId="2123" xr:uid="{3EA65E52-4AD3-4E9C-9BEB-D801779390DC}"/>
    <cellStyle name="Currency 11" xfId="274" xr:uid="{00000000-0005-0000-0000-000047010000}"/>
    <cellStyle name="Currency 11 2" xfId="1889" xr:uid="{49B3DFA8-9A71-4732-B4B8-8B4D271005C7}"/>
    <cellStyle name="Currency 11 3" xfId="1187" xr:uid="{67CB0C7D-DE54-49BE-84CF-006A41D5A64E}"/>
    <cellStyle name="Currency 110" xfId="275" xr:uid="{00000000-0005-0000-0000-000048010000}"/>
    <cellStyle name="Currency 110 2" xfId="861" xr:uid="{B3EA4907-0BB9-4BC3-BEAB-4A67AF76DB00}"/>
    <cellStyle name="Currency 111" xfId="276" xr:uid="{00000000-0005-0000-0000-000049010000}"/>
    <cellStyle name="Currency 111 2" xfId="1633" xr:uid="{81D33C4F-BEAA-4464-9787-CFA8F287BEBD}"/>
    <cellStyle name="Currency 112" xfId="277" xr:uid="{00000000-0005-0000-0000-00004A010000}"/>
    <cellStyle name="Currency 112 2" xfId="1218" xr:uid="{E4F16706-EAAA-4029-9CAB-F1165EC6F127}"/>
    <cellStyle name="Currency 113" xfId="278" xr:uid="{00000000-0005-0000-0000-00004B010000}"/>
    <cellStyle name="Currency 113 2" xfId="2093" xr:uid="{E21C7B0B-7430-4A8F-B4B0-39E63EFE7636}"/>
    <cellStyle name="Currency 114" xfId="279" xr:uid="{00000000-0005-0000-0000-00004C010000}"/>
    <cellStyle name="Currency 114 2" xfId="2112" xr:uid="{9D6A9939-0736-4199-BA9B-4C3650F2AAC9}"/>
    <cellStyle name="Currency 115" xfId="280" xr:uid="{00000000-0005-0000-0000-00004D010000}"/>
    <cellStyle name="Currency 115 2" xfId="894" xr:uid="{6E07B1D0-CA79-487C-A0DF-4EF3A3A7BF50}"/>
    <cellStyle name="Currency 116" xfId="281" xr:uid="{00000000-0005-0000-0000-00004E010000}"/>
    <cellStyle name="Currency 116 2" xfId="1890" xr:uid="{3EA7B78E-B2DF-4E34-8C35-077E7A8B3A0F}"/>
    <cellStyle name="Currency 116 3" xfId="895" xr:uid="{C4ACB492-8717-4503-B29F-D956DFDCF499}"/>
    <cellStyle name="Currency 117" xfId="282" xr:uid="{00000000-0005-0000-0000-00004F010000}"/>
    <cellStyle name="Currency 117 2" xfId="1891" xr:uid="{3CC96328-7311-4908-9286-9C9674C56C22}"/>
    <cellStyle name="Currency 117 3" xfId="1111" xr:uid="{D3E85185-2A44-4232-8800-B4012B947A9F}"/>
    <cellStyle name="Currency 118" xfId="283" xr:uid="{00000000-0005-0000-0000-000050010000}"/>
    <cellStyle name="Currency 118 2" xfId="1892" xr:uid="{CD7E5A9A-FE6E-41CA-9CF5-32525CFA148E}"/>
    <cellStyle name="Currency 118 3" xfId="831" xr:uid="{9B88FEBF-0CA9-43D5-9A75-61CC9E4B56B9}"/>
    <cellStyle name="Currency 119" xfId="284" xr:uid="{00000000-0005-0000-0000-000051010000}"/>
    <cellStyle name="Currency 119 2" xfId="1893" xr:uid="{84819C54-9AB6-4E18-8BE3-340298FFAE9B}"/>
    <cellStyle name="Currency 119 3" xfId="862" xr:uid="{097E9C44-43A5-49C3-8226-5345A7F1024A}"/>
    <cellStyle name="Currency 12" xfId="285" xr:uid="{00000000-0005-0000-0000-000052010000}"/>
    <cellStyle name="Currency 12 2" xfId="1894" xr:uid="{629A4668-4F2D-4F38-B752-12F29507D1A2}"/>
    <cellStyle name="Currency 12 3" xfId="1284" xr:uid="{66D6BA65-C734-4888-B849-60980FF696D5}"/>
    <cellStyle name="Currency 120" xfId="286" xr:uid="{00000000-0005-0000-0000-000053010000}"/>
    <cellStyle name="Currency 120 2" xfId="1895" xr:uid="{20A96525-5679-445E-8D94-4949C3571371}"/>
    <cellStyle name="Currency 120 3" xfId="847" xr:uid="{DBA63051-77A1-4F93-A933-A1ACB56DF452}"/>
    <cellStyle name="Currency 121" xfId="287" xr:uid="{00000000-0005-0000-0000-000054010000}"/>
    <cellStyle name="Currency 121 2" xfId="1896" xr:uid="{399BE332-6277-4964-9623-5ABCECBEA7E2}"/>
    <cellStyle name="Currency 121 3" xfId="2169" xr:uid="{623A8CE5-CCA2-4814-BE3E-7073A83EA44A}"/>
    <cellStyle name="Currency 122" xfId="288" xr:uid="{00000000-0005-0000-0000-000055010000}"/>
    <cellStyle name="Currency 122 2" xfId="1897" xr:uid="{9714D4A9-09BD-4F48-8288-4F8B931D15F6}"/>
    <cellStyle name="Currency 122 3" xfId="1647" xr:uid="{9696BB77-7666-4137-BB2D-EEC5752A5E1C}"/>
    <cellStyle name="Currency 123" xfId="289" xr:uid="{00000000-0005-0000-0000-000056010000}"/>
    <cellStyle name="Currency 123 2" xfId="1898" xr:uid="{377AD91F-630B-4EF0-82AC-7EF9CAE9AEF5}"/>
    <cellStyle name="Currency 123 3" xfId="896" xr:uid="{F65BF1E3-7D7A-43FA-84A6-300F1CE64131}"/>
    <cellStyle name="Currency 124" xfId="290" xr:uid="{00000000-0005-0000-0000-000057010000}"/>
    <cellStyle name="Currency 124 2" xfId="1899" xr:uid="{EB6F2D0A-EB5D-487B-BAC4-55FFAE6103FD}"/>
    <cellStyle name="Currency 124 3" xfId="897" xr:uid="{1E82E48F-A05E-47B5-82B6-E695067E98EE}"/>
    <cellStyle name="Currency 125" xfId="291" xr:uid="{00000000-0005-0000-0000-000058010000}"/>
    <cellStyle name="Currency 125 2" xfId="1900" xr:uid="{F32BA530-3E79-4D0C-8FB8-1537015449F8}"/>
    <cellStyle name="Currency 125 3" xfId="1178" xr:uid="{97B55D1B-F899-4AA5-B9E6-C6DA564ADB35}"/>
    <cellStyle name="Currency 126" xfId="292" xr:uid="{00000000-0005-0000-0000-000059010000}"/>
    <cellStyle name="Currency 126 2" xfId="1901" xr:uid="{AD3FE382-6C14-495B-826D-152FB94B6C1B}"/>
    <cellStyle name="Currency 126 3" xfId="1281" xr:uid="{1EB13562-72C8-41A6-923F-6A13C2BC8D40}"/>
    <cellStyle name="Currency 127" xfId="293" xr:uid="{00000000-0005-0000-0000-00005A010000}"/>
    <cellStyle name="Currency 127 2" xfId="1902" xr:uid="{0077EF8E-FA15-4938-8268-72A7FB6A09CE}"/>
    <cellStyle name="Currency 127 3" xfId="863" xr:uid="{2D135537-FF09-4F63-97B7-647AE861924E}"/>
    <cellStyle name="Currency 128" xfId="294" xr:uid="{00000000-0005-0000-0000-00005B010000}"/>
    <cellStyle name="Currency 128 2" xfId="1903" xr:uid="{FB629B49-80ED-4F98-B36A-158EE3215732}"/>
    <cellStyle name="Currency 128 3" xfId="1258" xr:uid="{9042779A-A51D-4FE6-B0D8-04DBBB548185}"/>
    <cellStyle name="Currency 129" xfId="295" xr:uid="{00000000-0005-0000-0000-00005C010000}"/>
    <cellStyle name="Currency 129 2" xfId="1904" xr:uid="{7A85080D-5626-4767-B1A6-C14985AA2FC2}"/>
    <cellStyle name="Currency 129 3" xfId="1709" xr:uid="{7457851D-5B0F-48D8-8461-17609D9B5A82}"/>
    <cellStyle name="Currency 13" xfId="296" xr:uid="{00000000-0005-0000-0000-00005D010000}"/>
    <cellStyle name="Currency 13 2" xfId="1905" xr:uid="{0DFBE2A7-DFF4-445F-B632-B140A6F97078}"/>
    <cellStyle name="Currency 13 3" xfId="1710" xr:uid="{AFF98E61-5F78-43A9-B01C-A21436BECB0D}"/>
    <cellStyle name="Currency 130" xfId="297" xr:uid="{00000000-0005-0000-0000-00005E010000}"/>
    <cellStyle name="Currency 130 2" xfId="1906" xr:uid="{1FA7B37D-F5A4-40B3-8EA4-C86247A755C8}"/>
    <cellStyle name="Currency 130 3" xfId="2062" xr:uid="{0345A844-D560-4EDA-BE46-BE4E1B86A75C}"/>
    <cellStyle name="Currency 131" xfId="298" xr:uid="{00000000-0005-0000-0000-00005F010000}"/>
    <cellStyle name="Currency 131 2" xfId="1907" xr:uid="{CBCD1327-F369-46AB-ADC6-B5F11E7DC9A5}"/>
    <cellStyle name="Currency 131 3" xfId="898" xr:uid="{93AAF725-1E58-4D34-AEA1-940FB75ECBF2}"/>
    <cellStyle name="Currency 132" xfId="299" xr:uid="{00000000-0005-0000-0000-000060010000}"/>
    <cellStyle name="Currency 132 2" xfId="1908" xr:uid="{15C513D4-4783-49C4-8761-5443C6961929}"/>
    <cellStyle name="Currency 132 3" xfId="1659" xr:uid="{BD9025CF-D4D1-44E7-AB61-33B39B8A6FD4}"/>
    <cellStyle name="Currency 133" xfId="300" xr:uid="{00000000-0005-0000-0000-000061010000}"/>
    <cellStyle name="Currency 133 2" xfId="1909" xr:uid="{F83DFE3B-1FD4-4526-A527-C9567F185433}"/>
    <cellStyle name="Currency 133 3" xfId="1257" xr:uid="{14464CE4-CD49-41F5-A476-FD44F4954902}"/>
    <cellStyle name="Currency 134" xfId="301" xr:uid="{00000000-0005-0000-0000-000062010000}"/>
    <cellStyle name="Currency 134 2" xfId="1910" xr:uid="{1390F18A-3B34-4E83-ACD6-AF2B01AFBFBF}"/>
    <cellStyle name="Currency 134 3" xfId="864" xr:uid="{3FA84FD3-AE5D-4001-A364-4316CA368442}"/>
    <cellStyle name="Currency 135" xfId="302" xr:uid="{00000000-0005-0000-0000-000063010000}"/>
    <cellStyle name="Currency 135 2" xfId="1911" xr:uid="{C8CDC347-B3B0-4044-A856-E3C6B7132979}"/>
    <cellStyle name="Currency 135 3" xfId="2180" xr:uid="{93B92497-6A33-4C81-BEC7-E0B10800699C}"/>
    <cellStyle name="Currency 136" xfId="303" xr:uid="{00000000-0005-0000-0000-000064010000}"/>
    <cellStyle name="Currency 136 2" xfId="1912" xr:uid="{FD85AF80-DAB8-4A5B-ADFA-C13266D74399}"/>
    <cellStyle name="Currency 136 3" xfId="1184" xr:uid="{9AEB33CE-B463-4BA6-BEEF-2753DDB98B54}"/>
    <cellStyle name="Currency 137" xfId="304" xr:uid="{00000000-0005-0000-0000-000065010000}"/>
    <cellStyle name="Currency 137 2" xfId="1913" xr:uid="{3F1A8D16-EC17-4033-B15D-9B456E8719C2}"/>
    <cellStyle name="Currency 137 3" xfId="1627" xr:uid="{F962BF23-5B42-413A-A859-606A4737EC02}"/>
    <cellStyle name="Currency 138" xfId="305" xr:uid="{00000000-0005-0000-0000-000066010000}"/>
    <cellStyle name="Currency 138 2" xfId="1914" xr:uid="{489D5E8E-9D75-4209-A64C-92DB22E5AB17}"/>
    <cellStyle name="Currency 138 3" xfId="2142" xr:uid="{CBD7B3C1-05D4-451E-AC61-3D559D5866EC}"/>
    <cellStyle name="Currency 139" xfId="306" xr:uid="{00000000-0005-0000-0000-000067010000}"/>
    <cellStyle name="Currency 139 2" xfId="1322" xr:uid="{01639DF2-CD52-4865-8FCB-ABC5E4CACD33}"/>
    <cellStyle name="Currency 14" xfId="307" xr:uid="{00000000-0005-0000-0000-000068010000}"/>
    <cellStyle name="Currency 14 2" xfId="1915" xr:uid="{18A683DD-B872-4A9B-A755-85026BFC7461}"/>
    <cellStyle name="Currency 14 3" xfId="1567" xr:uid="{709F1B8C-0B1B-45D5-A23E-2ECAFCFEB09A}"/>
    <cellStyle name="Currency 140" xfId="308" xr:uid="{00000000-0005-0000-0000-000069010000}"/>
    <cellStyle name="Currency 140 2" xfId="899" xr:uid="{FB9BEE51-A2EF-447B-A0D5-CFDABE77F488}"/>
    <cellStyle name="Currency 141" xfId="309" xr:uid="{00000000-0005-0000-0000-00006A010000}"/>
    <cellStyle name="Currency 141 2" xfId="1601" xr:uid="{9D7738E8-48BE-4538-89C5-B4DE584DF12D}"/>
    <cellStyle name="Currency 142" xfId="310" xr:uid="{00000000-0005-0000-0000-00006B010000}"/>
    <cellStyle name="Currency 142 2" xfId="900" xr:uid="{7B307548-E030-4315-A078-F7C7E7DFAEBA}"/>
    <cellStyle name="Currency 143" xfId="311" xr:uid="{00000000-0005-0000-0000-00006C010000}"/>
    <cellStyle name="Currency 143 2" xfId="1605" xr:uid="{C4D6E1BD-73DA-410F-B1AA-EBDC2AF5A8F7}"/>
    <cellStyle name="Currency 144" xfId="312" xr:uid="{00000000-0005-0000-0000-00006D010000}"/>
    <cellStyle name="Currency 144 2" xfId="1566" xr:uid="{E396C4FA-9BBD-4451-8A7C-36E760257069}"/>
    <cellStyle name="Currency 145" xfId="313" xr:uid="{00000000-0005-0000-0000-00006E010000}"/>
    <cellStyle name="Currency 145 2" xfId="2192" xr:uid="{BDF1E30C-9698-4426-87D6-908F1972F099}"/>
    <cellStyle name="Currency 146" xfId="314" xr:uid="{00000000-0005-0000-0000-00006F010000}"/>
    <cellStyle name="Currency 146 2" xfId="2151" xr:uid="{0BAA1DB7-82E0-43D3-917E-8E44B355447E}"/>
    <cellStyle name="Currency 147" xfId="315" xr:uid="{00000000-0005-0000-0000-000070010000}"/>
    <cellStyle name="Currency 147 2" xfId="2193" xr:uid="{21B94AC2-BD4B-4671-AF59-0DC502AEA443}"/>
    <cellStyle name="Currency 148" xfId="316" xr:uid="{00000000-0005-0000-0000-000071010000}"/>
    <cellStyle name="Currency 148 2" xfId="2071" xr:uid="{CD316A2F-A516-4F05-9669-3CDB26F03254}"/>
    <cellStyle name="Currency 149" xfId="317" xr:uid="{00000000-0005-0000-0000-000072010000}"/>
    <cellStyle name="Currency 149 2" xfId="1240" xr:uid="{3E980B69-CC96-46C5-A99F-8ECAAD4493E3}"/>
    <cellStyle name="Currency 15" xfId="318" xr:uid="{00000000-0005-0000-0000-000073010000}"/>
    <cellStyle name="Currency 15 2" xfId="1916" xr:uid="{2CDDE61A-31D1-4576-B9D3-16C60DE895AF}"/>
    <cellStyle name="Currency 15 3" xfId="1584" xr:uid="{A8E2CF18-CF72-4253-BF37-5C3A72D89411}"/>
    <cellStyle name="Currency 150" xfId="319" xr:uid="{00000000-0005-0000-0000-000074010000}"/>
    <cellStyle name="Currency 150 2" xfId="1112" xr:uid="{696FC99D-CE8A-4200-8C11-9AEB1F235A30}"/>
    <cellStyle name="Currency 151" xfId="320" xr:uid="{00000000-0005-0000-0000-000075010000}"/>
    <cellStyle name="Currency 151 2" xfId="2179" xr:uid="{3A7F5B7B-3821-4974-9F47-2B0B4A65FF4F}"/>
    <cellStyle name="Currency 152" xfId="321" xr:uid="{00000000-0005-0000-0000-000076010000}"/>
    <cellStyle name="Currency 152 2" xfId="865" xr:uid="{CD4387DB-2816-4C26-B5FE-A909D316BBFE}"/>
    <cellStyle name="Currency 153" xfId="322" xr:uid="{00000000-0005-0000-0000-000077010000}"/>
    <cellStyle name="Currency 153 2" xfId="1166" xr:uid="{8A2A2BAC-582A-4C15-8AA0-C2430F8BC3FF}"/>
    <cellStyle name="Currency 154" xfId="323" xr:uid="{00000000-0005-0000-0000-000078010000}"/>
    <cellStyle name="Currency 154 2" xfId="2049" xr:uid="{8BB8DA59-8321-49DB-A7B9-9C7D3A842109}"/>
    <cellStyle name="Currency 155" xfId="324" xr:uid="{00000000-0005-0000-0000-000079010000}"/>
    <cellStyle name="Currency 155 2" xfId="1416" xr:uid="{A6BC83D9-A8D4-44BD-936E-6CBD779E217A}"/>
    <cellStyle name="Currency 156" xfId="325" xr:uid="{00000000-0005-0000-0000-00007A010000}"/>
    <cellStyle name="Currency 156 2" xfId="1681" xr:uid="{89CA6FB7-C9AD-41B4-A819-1A4506975A51}"/>
    <cellStyle name="Currency 157" xfId="326" xr:uid="{00000000-0005-0000-0000-00007B010000}"/>
    <cellStyle name="Currency 157 2" xfId="901" xr:uid="{52230018-0730-4373-80E3-EDD22304D7E3}"/>
    <cellStyle name="Currency 158" xfId="327" xr:uid="{00000000-0005-0000-0000-00007C010000}"/>
    <cellStyle name="Currency 158 2" xfId="1173" xr:uid="{1F41C9DC-097A-44C8-AD32-54CC392E81C8}"/>
    <cellStyle name="Currency 159" xfId="328" xr:uid="{00000000-0005-0000-0000-00007D010000}"/>
    <cellStyle name="Currency 159 2" xfId="1185" xr:uid="{60B4AD71-ADEC-48C6-BE58-8A8A0C2716BF}"/>
    <cellStyle name="Currency 16" xfId="329" xr:uid="{00000000-0005-0000-0000-00007E010000}"/>
    <cellStyle name="Currency 16 2" xfId="1917" xr:uid="{59CC2D71-4A63-40A6-8605-D6AE90F85A68}"/>
    <cellStyle name="Currency 16 3" xfId="1392" xr:uid="{59154663-A272-410F-B7D2-6BB6983A9342}"/>
    <cellStyle name="Currency 160" xfId="330" xr:uid="{00000000-0005-0000-0000-00007F010000}"/>
    <cellStyle name="Currency 160 2" xfId="1918" xr:uid="{890C5305-FC1F-416B-9B51-4ACE2643DE1D}"/>
    <cellStyle name="Currency 160 3" xfId="1578" xr:uid="{60441080-6B79-4F03-BB14-CB3EBEBA078F}"/>
    <cellStyle name="Currency 161" xfId="331" xr:uid="{00000000-0005-0000-0000-000080010000}"/>
    <cellStyle name="Currency 161 2" xfId="1919" xr:uid="{038ACA46-A773-4D17-AB36-A5CAE3108A8C}"/>
    <cellStyle name="Currency 161 3" xfId="1156" xr:uid="{C8E44EC4-C589-469F-93D0-2E38C2DCA3CF}"/>
    <cellStyle name="Currency 162" xfId="332" xr:uid="{00000000-0005-0000-0000-000081010000}"/>
    <cellStyle name="Currency 162 2" xfId="1920" xr:uid="{2B263D3C-D8ED-4291-9E5D-2EA3BE9DD421}"/>
    <cellStyle name="Currency 162 3" xfId="1165" xr:uid="{AE270785-DA94-4DDD-AF56-E8C6E605F038}"/>
    <cellStyle name="Currency 163" xfId="333" xr:uid="{00000000-0005-0000-0000-000082010000}"/>
    <cellStyle name="Currency 163 2" xfId="1921" xr:uid="{E617871E-D1C0-4E09-B98B-A01414B63A53}"/>
    <cellStyle name="Currency 163 3" xfId="866" xr:uid="{D64F9CFA-D58C-42D8-BF39-E5B72FFFB16C}"/>
    <cellStyle name="Currency 164" xfId="334" xr:uid="{00000000-0005-0000-0000-000083010000}"/>
    <cellStyle name="Currency 164 2" xfId="1922" xr:uid="{28DCDE55-2622-418A-863F-0E4FAAC6FB68}"/>
    <cellStyle name="Currency 164 3" xfId="1589" xr:uid="{FA35A3C3-4296-4582-9A7C-E8E70FDA8E1E}"/>
    <cellStyle name="Currency 165" xfId="335" xr:uid="{00000000-0005-0000-0000-000084010000}"/>
    <cellStyle name="Currency 165 2" xfId="1923" xr:uid="{BB369B6A-5DCB-49FE-827B-A89C9FE38BA0}"/>
    <cellStyle name="Currency 165 3" xfId="1271" xr:uid="{852013E8-336F-47BC-A103-188E1865FE4F}"/>
    <cellStyle name="Currency 166" xfId="336" xr:uid="{00000000-0005-0000-0000-000085010000}"/>
    <cellStyle name="Currency 166 2" xfId="1924" xr:uid="{73D0E639-8DDD-4040-A456-69ABF8489DF9}"/>
    <cellStyle name="Currency 166 3" xfId="852" xr:uid="{3644672A-D73F-4BDC-B59F-64960C2969BC}"/>
    <cellStyle name="Currency 167" xfId="337" xr:uid="{00000000-0005-0000-0000-000086010000}"/>
    <cellStyle name="Currency 167 2" xfId="1925" xr:uid="{ED044916-8988-403E-A8DA-C134B7AFD490}"/>
    <cellStyle name="Currency 167 3" xfId="1579" xr:uid="{4DA034FF-90AB-4552-B6E8-6DF3684D86A3}"/>
    <cellStyle name="Currency 168" xfId="338" xr:uid="{00000000-0005-0000-0000-000087010000}"/>
    <cellStyle name="Currency 168 2" xfId="1926" xr:uid="{8CCA8474-5542-43C7-9AA7-5B6D7532D70A}"/>
    <cellStyle name="Currency 168 3" xfId="1602" xr:uid="{B14D9049-652A-4DB3-845D-BB2EF1742051}"/>
    <cellStyle name="Currency 169" xfId="339" xr:uid="{00000000-0005-0000-0000-000088010000}"/>
    <cellStyle name="Currency 169 2" xfId="1927" xr:uid="{9C09812A-0333-4FDB-8065-E7C25451A6D2}"/>
    <cellStyle name="Currency 169 3" xfId="1319" xr:uid="{8CD124D8-4527-4DD6-A060-52BBA3392A74}"/>
    <cellStyle name="Currency 17" xfId="340" xr:uid="{00000000-0005-0000-0000-000089010000}"/>
    <cellStyle name="Currency 17 2" xfId="1928" xr:uid="{E869D698-4145-4A41-BAE3-C8AF68F7F81D}"/>
    <cellStyle name="Currency 17 3" xfId="1101" xr:uid="{DDFF92F9-36EA-468F-BCA1-416000D53304}"/>
    <cellStyle name="Currency 170" xfId="341" xr:uid="{00000000-0005-0000-0000-00008A010000}"/>
    <cellStyle name="Currency 170 2" xfId="1929" xr:uid="{DB3309A9-F464-425B-B101-857CCF339CA8}"/>
    <cellStyle name="Currency 170 3" xfId="868" xr:uid="{B6DCC609-EBB2-4CE6-9E3B-B5C62CD37824}"/>
    <cellStyle name="Currency 171" xfId="342" xr:uid="{00000000-0005-0000-0000-00008B010000}"/>
    <cellStyle name="Currency 171 2" xfId="1930" xr:uid="{8EBC3852-D67F-4764-BE38-1F3FE7FC0C18}"/>
    <cellStyle name="Currency 171 3" xfId="1349" xr:uid="{3972ACD6-9164-4744-926F-50B44F4D508C}"/>
    <cellStyle name="Currency 172" xfId="343" xr:uid="{00000000-0005-0000-0000-00008C010000}"/>
    <cellStyle name="Currency 172 2" xfId="1931" xr:uid="{5D0EE834-8446-4DC8-A4AA-2723F6E80102}"/>
    <cellStyle name="Currency 172 3" xfId="2172" xr:uid="{23DA9C41-59CA-491F-ACED-BD4839503F12}"/>
    <cellStyle name="Currency 173" xfId="344" xr:uid="{00000000-0005-0000-0000-00008D010000}"/>
    <cellStyle name="Currency 173 2" xfId="1932" xr:uid="{48ADD91C-FA13-4155-8531-78AAEA723069}"/>
    <cellStyle name="Currency 173 3" xfId="2038" xr:uid="{461BC5C3-12A3-494A-AB7E-6A45E0604BD7}"/>
    <cellStyle name="Currency 174" xfId="345" xr:uid="{00000000-0005-0000-0000-00008E010000}"/>
    <cellStyle name="Currency 174 2" xfId="1933" xr:uid="{6A87F882-F71D-4569-BE0F-BD6E5CC89610}"/>
    <cellStyle name="Currency 174 3" xfId="881" xr:uid="{DDCFDB0F-0FBB-4006-980D-72B6475F400A}"/>
    <cellStyle name="Currency 175" xfId="346" xr:uid="{00000000-0005-0000-0000-00008F010000}"/>
    <cellStyle name="Currency 175 2" xfId="1934" xr:uid="{B4D1A97B-86E9-4FBA-A804-5C74387011FF}"/>
    <cellStyle name="Currency 175 3" xfId="2072" xr:uid="{6A2A2A42-F63D-46E8-9AE4-797DFB258E85}"/>
    <cellStyle name="Currency 176" xfId="347" xr:uid="{00000000-0005-0000-0000-000090010000}"/>
    <cellStyle name="Currency 176 2" xfId="1935" xr:uid="{1C5FBB2D-52A3-48BB-BB3E-B4E44BAE50BD}"/>
    <cellStyle name="Currency 176 3" xfId="2040" xr:uid="{80A476DD-7D96-40B2-BA93-7DEAB9C709AD}"/>
    <cellStyle name="Currency 177" xfId="348" xr:uid="{00000000-0005-0000-0000-000091010000}"/>
    <cellStyle name="Currency 177 2" xfId="1936" xr:uid="{EB9EADE1-F7A0-4C20-8D94-C56CA169CBF6}"/>
    <cellStyle name="Currency 177 3" xfId="867" xr:uid="{446721A0-C8EF-4AEB-886B-7A106DE3E5D8}"/>
    <cellStyle name="Currency 178" xfId="349" xr:uid="{00000000-0005-0000-0000-000092010000}"/>
    <cellStyle name="Currency 178 2" xfId="1937" xr:uid="{A59AAD57-EA76-401E-847D-E9730A55193F}"/>
    <cellStyle name="Currency 178 3" xfId="1104" xr:uid="{F8B8579C-5890-4148-B026-A92A090DC377}"/>
    <cellStyle name="Currency 179" xfId="350" xr:uid="{00000000-0005-0000-0000-000093010000}"/>
    <cellStyle name="Currency 179 2" xfId="1938" xr:uid="{89D98925-3750-4423-811C-0EB82BE72863}"/>
    <cellStyle name="Currency 179 3" xfId="1395" xr:uid="{78414594-3998-4226-9979-B7ACB4B7ACEF}"/>
    <cellStyle name="Currency 18" xfId="351" xr:uid="{00000000-0005-0000-0000-000094010000}"/>
    <cellStyle name="Currency 18 2" xfId="1939" xr:uid="{ED772596-0001-4945-AFEC-D861791AE5FF}"/>
    <cellStyle name="Currency 18 3" xfId="1342" xr:uid="{61550DE7-FFB0-441B-9139-79390B14987C}"/>
    <cellStyle name="Currency 180" xfId="352" xr:uid="{00000000-0005-0000-0000-000095010000}"/>
    <cellStyle name="Currency 180 2" xfId="1940" xr:uid="{ABB235A8-C4F8-4691-B180-15F1A206E62D}"/>
    <cellStyle name="Currency 180 3" xfId="880" xr:uid="{1F54C33E-7372-42DC-8FF8-C8E63B81C150}"/>
    <cellStyle name="Currency 181" xfId="353" xr:uid="{00000000-0005-0000-0000-000096010000}"/>
    <cellStyle name="Currency 181 2" xfId="1560" xr:uid="{69632369-C0E5-4196-B018-EE40F8C74011}"/>
    <cellStyle name="Currency 182" xfId="354" xr:uid="{00000000-0005-0000-0000-000097010000}"/>
    <cellStyle name="Currency 182 2" xfId="1565" xr:uid="{02C5C006-A03D-4074-A730-CDA4021F3E83}"/>
    <cellStyle name="Currency 183" xfId="355" xr:uid="{00000000-0005-0000-0000-000098010000}"/>
    <cellStyle name="Currency 183 2" xfId="1161" xr:uid="{CB9A41B7-D4DC-4CE9-B281-C0F354CDD62C}"/>
    <cellStyle name="Currency 184" xfId="356" xr:uid="{00000000-0005-0000-0000-000099010000}"/>
    <cellStyle name="Currency 184 2" xfId="1282" xr:uid="{8A595775-BA51-4004-9C7E-B79C5517AAE6}"/>
    <cellStyle name="Currency 185" xfId="357" xr:uid="{00000000-0005-0000-0000-00009A010000}"/>
    <cellStyle name="Currency 185 2" xfId="1686" xr:uid="{A3DA9FCD-7470-4591-833C-8A37C21D73BB}"/>
    <cellStyle name="Currency 186" xfId="358" xr:uid="{00000000-0005-0000-0000-00009B010000}"/>
    <cellStyle name="Currency 186 2" xfId="2173" xr:uid="{13604703-EB0E-41FA-9F81-C96209E11094}"/>
    <cellStyle name="Currency 187" xfId="359" xr:uid="{00000000-0005-0000-0000-00009C010000}"/>
    <cellStyle name="Currency 187 2" xfId="1551" xr:uid="{1E7A339F-C11D-4656-92B2-B06C1DD0290C}"/>
    <cellStyle name="Currency 188" xfId="360" xr:uid="{00000000-0005-0000-0000-00009D010000}"/>
    <cellStyle name="Currency 188 2" xfId="1586" xr:uid="{26FA61A6-8927-4067-9B61-EE288F301F38}"/>
    <cellStyle name="Currency 189" xfId="361" xr:uid="{00000000-0005-0000-0000-00009E010000}"/>
    <cellStyle name="Currency 189 2" xfId="1680" xr:uid="{39E763F2-7466-494B-BFCB-3230F77814A7}"/>
    <cellStyle name="Currency 19" xfId="362" xr:uid="{00000000-0005-0000-0000-00009F010000}"/>
    <cellStyle name="Currency 19 2" xfId="1941" xr:uid="{6437E03A-6647-462F-8989-33F4E4E26D50}"/>
    <cellStyle name="Currency 19 3" xfId="2152" xr:uid="{FD42EA4A-A978-4D3C-BD58-7F932AB60F75}"/>
    <cellStyle name="Currency 190" xfId="363" xr:uid="{00000000-0005-0000-0000-0000A0010000}"/>
    <cellStyle name="Currency 190 2" xfId="1222" xr:uid="{94602BBC-1965-4E11-9B7B-542E9F5C538B}"/>
    <cellStyle name="Currency 191" xfId="364" xr:uid="{00000000-0005-0000-0000-0000A1010000}"/>
    <cellStyle name="Currency 191 2" xfId="2036" xr:uid="{B69A9FCF-96F2-4F77-A136-54187F0DF4B0}"/>
    <cellStyle name="Currency 192" xfId="365" xr:uid="{00000000-0005-0000-0000-0000A2010000}"/>
    <cellStyle name="Currency 192 2" xfId="2171" xr:uid="{3CD3DD4E-FAFB-4BC2-AFF3-975A68139B37}"/>
    <cellStyle name="Currency 193" xfId="366" xr:uid="{00000000-0005-0000-0000-0000A3010000}"/>
    <cellStyle name="Currency 193 2" xfId="1171" xr:uid="{5F823EAB-F8E5-4D3A-B4BF-31968FE727F6}"/>
    <cellStyle name="Currency 194" xfId="367" xr:uid="{00000000-0005-0000-0000-0000A4010000}"/>
    <cellStyle name="Currency 194 2" xfId="2119" xr:uid="{FDCEEA14-C86A-4363-8D42-7D0F0E1F97B5}"/>
    <cellStyle name="Currency 195" xfId="368" xr:uid="{00000000-0005-0000-0000-0000A5010000}"/>
    <cellStyle name="Currency 195 2" xfId="2032" xr:uid="{1FE8F5A5-8950-4C95-AD15-0F0CF05FC613}"/>
    <cellStyle name="Currency 196" xfId="369" xr:uid="{00000000-0005-0000-0000-0000A6010000}"/>
    <cellStyle name="Currency 196 2" xfId="902" xr:uid="{1E10B1CB-84CF-4FB8-9DA1-3228C3AEE4AB}"/>
    <cellStyle name="Currency 197" xfId="370" xr:uid="{00000000-0005-0000-0000-0000A7010000}"/>
    <cellStyle name="Currency 197 2" xfId="1113" xr:uid="{B214E8E6-FE92-40DC-AE85-5AD32A6E92C9}"/>
    <cellStyle name="Currency 198" xfId="371" xr:uid="{00000000-0005-0000-0000-0000A8010000}"/>
    <cellStyle name="Currency 198 2" xfId="1617" xr:uid="{6323233C-6C65-4214-B07D-B2B1E3083F17}"/>
    <cellStyle name="Currency 199" xfId="372" xr:uid="{00000000-0005-0000-0000-0000A9010000}"/>
    <cellStyle name="Currency 199 2" xfId="2145" xr:uid="{B7E454B8-6885-4391-8CE0-F4EF01DBD7F5}"/>
    <cellStyle name="Currency 2" xfId="373" xr:uid="{00000000-0005-0000-0000-0000AA010000}"/>
    <cellStyle name="Currency 2 2" xfId="1942" xr:uid="{867B0726-5724-4177-9CA8-38B3DF9BC134}"/>
    <cellStyle name="Currency 2 3" xfId="1393" xr:uid="{5BBB3FF3-BC22-41AD-9C52-46BA4EB95E08}"/>
    <cellStyle name="Currency 20" xfId="374" xr:uid="{00000000-0005-0000-0000-0000AB010000}"/>
    <cellStyle name="Currency 20 2" xfId="1943" xr:uid="{D801DF3F-F326-4CBE-B193-10D98C045823}"/>
    <cellStyle name="Currency 20 3" xfId="1386" xr:uid="{A84B6114-D5B2-417D-9600-947DAAA98E33}"/>
    <cellStyle name="Currency 200" xfId="375" xr:uid="{00000000-0005-0000-0000-0000AC010000}"/>
    <cellStyle name="Currency 200 2" xfId="1688" xr:uid="{D0B9CEB9-5453-4426-981B-C02E01D16816}"/>
    <cellStyle name="Currency 201" xfId="376" xr:uid="{00000000-0005-0000-0000-0000AD010000}"/>
    <cellStyle name="Currency 201 2" xfId="2141" xr:uid="{2A9D4C7F-8C81-4D35-B1A9-9DF1DB920681}"/>
    <cellStyle name="Currency 202" xfId="377" xr:uid="{00000000-0005-0000-0000-0000AE010000}"/>
    <cellStyle name="Currency 202 2" xfId="1693" xr:uid="{82889D4E-4A6C-4449-9C25-83681F75F42D}"/>
    <cellStyle name="Currency 203" xfId="378" xr:uid="{00000000-0005-0000-0000-0000AF010000}"/>
    <cellStyle name="Currency 203 2" xfId="1188" xr:uid="{D8BEC438-FB6F-4F58-9711-F790D701947C}"/>
    <cellStyle name="Currency 204" xfId="379" xr:uid="{00000000-0005-0000-0000-0000B0010000}"/>
    <cellStyle name="Currency 204 2" xfId="2066" xr:uid="{04B36C0D-51F1-4ED5-9604-5ED1B60FAA45}"/>
    <cellStyle name="Currency 205" xfId="380" xr:uid="{00000000-0005-0000-0000-0000B1010000}"/>
    <cellStyle name="Currency 205 2" xfId="1105" xr:uid="{F8C73A7F-7D5D-4293-9BA6-0FC6C1748722}"/>
    <cellStyle name="Currency 206" xfId="381" xr:uid="{00000000-0005-0000-0000-0000B2010000}"/>
    <cellStyle name="Currency 206 2" xfId="1219" xr:uid="{228CE4DC-D5B8-4766-A422-68267E44306B}"/>
    <cellStyle name="Currency 207" xfId="382" xr:uid="{00000000-0005-0000-0000-0000B3010000}"/>
    <cellStyle name="Currency 207 2" xfId="2147" xr:uid="{FCA7D581-FE0D-4598-A2B2-868B1CDB440B}"/>
    <cellStyle name="Currency 208" xfId="383" xr:uid="{00000000-0005-0000-0000-0000B4010000}"/>
    <cellStyle name="Currency 208 2" xfId="2061" xr:uid="{D7AA49E7-2F7C-4108-A027-1C636C1F3B60}"/>
    <cellStyle name="Currency 209" xfId="384" xr:uid="{00000000-0005-0000-0000-0000B5010000}"/>
    <cellStyle name="Currency 209 2" xfId="1721" xr:uid="{9978166E-AD9D-42B9-831C-5E419BF48814}"/>
    <cellStyle name="Currency 21" xfId="385" xr:uid="{00000000-0005-0000-0000-0000B6010000}"/>
    <cellStyle name="Currency 21 2" xfId="1944" xr:uid="{405FF65B-D16E-4288-90AC-8D792A352FD7}"/>
    <cellStyle name="Currency 21 3" xfId="2117" xr:uid="{01B0F708-A0C6-43A1-9922-F86AA4BAA2B3}"/>
    <cellStyle name="Currency 210" xfId="386" xr:uid="{00000000-0005-0000-0000-0000B7010000}"/>
    <cellStyle name="Currency 210 2" xfId="1169" xr:uid="{498E6370-FFEA-4A63-B759-E531A4C930EB}"/>
    <cellStyle name="Currency 211" xfId="387" xr:uid="{00000000-0005-0000-0000-0000B8010000}"/>
    <cellStyle name="Currency 211 2" xfId="1609" xr:uid="{A93BB21E-B65B-426E-A577-1A3DA1871729}"/>
    <cellStyle name="Currency 212" xfId="388" xr:uid="{00000000-0005-0000-0000-0000B9010000}"/>
    <cellStyle name="Currency 212 2" xfId="1654" xr:uid="{7CF3C1B0-1773-4494-B42E-64E49ACE4596}"/>
    <cellStyle name="Currency 213" xfId="389" xr:uid="{00000000-0005-0000-0000-0000BA010000}"/>
    <cellStyle name="Currency 213 2" xfId="2111" xr:uid="{5AE010A0-CA08-41E3-9E6D-D29B071A67AD}"/>
    <cellStyle name="Currency 214" xfId="390" xr:uid="{00000000-0005-0000-0000-0000BB010000}"/>
    <cellStyle name="Currency 214 2" xfId="1564" xr:uid="{1AEBC23E-912A-4E97-8F2B-7EF0DF00BA9B}"/>
    <cellStyle name="Currency 215" xfId="391" xr:uid="{00000000-0005-0000-0000-0000BC010000}"/>
    <cellStyle name="Currency 215 2" xfId="1706" xr:uid="{FC67F594-2B7C-4EFA-99FE-D40AE7C845C7}"/>
    <cellStyle name="Currency 216" xfId="392" xr:uid="{00000000-0005-0000-0000-0000BD010000}"/>
    <cellStyle name="Currency 216 2" xfId="1652" xr:uid="{21EB1E92-9849-404B-BF78-AB963D2BAC7A}"/>
    <cellStyle name="Currency 217" xfId="393" xr:uid="{00000000-0005-0000-0000-0000BE010000}"/>
    <cellStyle name="Currency 217 2" xfId="2044" xr:uid="{5DB9720F-9224-4A1B-9FA2-48BA3F252FDB}"/>
    <cellStyle name="Currency 218" xfId="394" xr:uid="{00000000-0005-0000-0000-0000BF010000}"/>
    <cellStyle name="Currency 218 2" xfId="1098" xr:uid="{05E7DDAA-2C16-45A6-A3ED-6BFCC49A8D3C}"/>
    <cellStyle name="Currency 219" xfId="395" xr:uid="{00000000-0005-0000-0000-0000C0010000}"/>
    <cellStyle name="Currency 219 2" xfId="2068" xr:uid="{96EFD9CE-FE8C-408C-8924-8F5DFD0DCC4D}"/>
    <cellStyle name="Currency 22" xfId="396" xr:uid="{00000000-0005-0000-0000-0000C1010000}"/>
    <cellStyle name="Currency 22 2" xfId="1945" xr:uid="{460FD1E5-DCFD-4631-AD0A-32ED1EA06CA1}"/>
    <cellStyle name="Currency 22 3" xfId="1646" xr:uid="{8DCF7FEE-683A-406C-B04A-BE5E5C8C2AD1}"/>
    <cellStyle name="Currency 220" xfId="397" xr:uid="{00000000-0005-0000-0000-0000C2010000}"/>
    <cellStyle name="Currency 220 2" xfId="903" xr:uid="{1A7140C0-59D0-4B08-A445-684FB9672B98}"/>
    <cellStyle name="Currency 221" xfId="398" xr:uid="{00000000-0005-0000-0000-0000C3010000}"/>
    <cellStyle name="Currency 221 2" xfId="1563" xr:uid="{48A5193F-C27A-48E9-BAC4-B8641AE1C972}"/>
    <cellStyle name="Currency 222" xfId="399" xr:uid="{00000000-0005-0000-0000-0000C4010000}"/>
    <cellStyle name="Currency 222 2" xfId="904" xr:uid="{7CBC44DB-B62F-4115-9E0E-148FB854E3A4}"/>
    <cellStyle name="Currency 223" xfId="400" xr:uid="{00000000-0005-0000-0000-0000C5010000}"/>
    <cellStyle name="Currency 223 2" xfId="905" xr:uid="{C62DD62E-85C3-4E43-8373-FCE6D0D563B1}"/>
    <cellStyle name="Currency 224" xfId="1715" xr:uid="{C5C3A1BD-67AC-4671-B038-808FEFE03C12}"/>
    <cellStyle name="Currency 225" xfId="2073" xr:uid="{940A73DE-E1F6-44DC-A3BC-55BDB774B990}"/>
    <cellStyle name="Currency 23" xfId="401" xr:uid="{00000000-0005-0000-0000-0000C6010000}"/>
    <cellStyle name="Currency 23 2" xfId="1946" xr:uid="{F03341E2-27F0-4046-BC5D-DEC3C095159D}"/>
    <cellStyle name="Currency 23 3" xfId="1562" xr:uid="{2562429B-5BBB-4F62-8D3D-E92156846F80}"/>
    <cellStyle name="Currency 24" xfId="402" xr:uid="{00000000-0005-0000-0000-0000C7010000}"/>
    <cellStyle name="Currency 24 2" xfId="1947" xr:uid="{3734D6C2-E6A5-4770-8FFA-DA1CA35F3571}"/>
    <cellStyle name="Currency 24 3" xfId="906" xr:uid="{227E285E-F3F5-4165-8A6B-2E4666EA65AA}"/>
    <cellStyle name="Currency 25" xfId="403" xr:uid="{00000000-0005-0000-0000-0000C8010000}"/>
    <cellStyle name="Currency 25 2" xfId="1948" xr:uid="{807CC3F0-A9FC-4D13-83BD-5988C66D155D}"/>
    <cellStyle name="Currency 25 3" xfId="907" xr:uid="{14E6B428-7755-4D1D-8CC9-F5DAAF237E25}"/>
    <cellStyle name="Currency 26" xfId="404" xr:uid="{00000000-0005-0000-0000-0000C9010000}"/>
    <cellStyle name="Currency 26 2" xfId="1949" xr:uid="{FEE9790A-24BC-47B1-8F52-2B158885C2D9}"/>
    <cellStyle name="Currency 26 3" xfId="1713" xr:uid="{B3D7602F-6652-49FE-A2B9-43E043425C2B}"/>
    <cellStyle name="Currency 27" xfId="405" xr:uid="{00000000-0005-0000-0000-0000CA010000}"/>
    <cellStyle name="Currency 27 2" xfId="1950" xr:uid="{4A5A4232-3E39-4759-8E23-92F922FFE386}"/>
    <cellStyle name="Currency 27 3" xfId="1561" xr:uid="{4E7BB28D-B32E-4DAA-9620-A718E3E67136}"/>
    <cellStyle name="Currency 28" xfId="406" xr:uid="{00000000-0005-0000-0000-0000CB010000}"/>
    <cellStyle name="Currency 28 2" xfId="1951" xr:uid="{326155E6-6B33-4BA6-A1FE-99A6A7559E1C}"/>
    <cellStyle name="Currency 28 3" xfId="1095" xr:uid="{68DD3C86-D275-409C-99B0-4AD71F4EDE99}"/>
    <cellStyle name="Currency 29" xfId="407" xr:uid="{00000000-0005-0000-0000-0000CC010000}"/>
    <cellStyle name="Currency 29 2" xfId="1952" xr:uid="{7B80F12B-97AE-41D8-8DB6-75093DBB81AC}"/>
    <cellStyle name="Currency 29 3" xfId="882" xr:uid="{010759B5-4A9D-4FF7-A372-267AD4ED3249}"/>
    <cellStyle name="Currency 3" xfId="408" xr:uid="{00000000-0005-0000-0000-0000CD010000}"/>
    <cellStyle name="Currency 3 2" xfId="1953" xr:uid="{E15B7A44-0E46-4C7A-BC77-A279742CDFB7}"/>
    <cellStyle name="Currency 3 3" xfId="908" xr:uid="{A76E07A1-5F93-4DA5-9A8C-0E5BFF59D031}"/>
    <cellStyle name="Currency 30" xfId="409" xr:uid="{00000000-0005-0000-0000-0000CE010000}"/>
    <cellStyle name="Currency 30 2" xfId="1954" xr:uid="{05FB585F-3263-42A0-AB56-3D6285EC23BA}"/>
    <cellStyle name="Currency 30 3" xfId="2065" xr:uid="{D62ED0F8-9A6B-4429-8D0D-E66BB5DCC596}"/>
    <cellStyle name="Currency 31" xfId="410" xr:uid="{00000000-0005-0000-0000-0000CF010000}"/>
    <cellStyle name="Currency 31 2" xfId="1955" xr:uid="{3BBC5CAC-0DC1-4D28-B6AE-D4FC2A6EDE7F}"/>
    <cellStyle name="Currency 31 3" xfId="1714" xr:uid="{D262A316-3A9D-49DA-995A-276F3FE34EC1}"/>
    <cellStyle name="Currency 32" xfId="411" xr:uid="{00000000-0005-0000-0000-0000D0010000}"/>
    <cellStyle name="Currency 32 2" xfId="1956" xr:uid="{A8997D4A-3029-46AF-B27B-4BE595C84159}"/>
    <cellStyle name="Currency 32 3" xfId="870" xr:uid="{6999F37A-82E0-415A-AC25-CE7E16792733}"/>
    <cellStyle name="Currency 33" xfId="412" xr:uid="{00000000-0005-0000-0000-0000D1010000}"/>
    <cellStyle name="Currency 33 2" xfId="1957" xr:uid="{7F695C6A-3B1E-4E07-BF72-9D81FF8666B1}"/>
    <cellStyle name="Currency 33 3" xfId="1348" xr:uid="{9D7F1823-B1E1-4E54-88F6-29417C98EF17}"/>
    <cellStyle name="Currency 34" xfId="413" xr:uid="{00000000-0005-0000-0000-0000D2010000}"/>
    <cellStyle name="Currency 34 2" xfId="1958" xr:uid="{3887F38D-93C6-43A1-A17B-A0AA8CBD3F08}"/>
    <cellStyle name="Currency 34 3" xfId="1090" xr:uid="{0F039AB7-1E5C-43D1-918D-E48A517BB82D}"/>
    <cellStyle name="Currency 35" xfId="414" xr:uid="{00000000-0005-0000-0000-0000D3010000}"/>
    <cellStyle name="Currency 35 2" xfId="1959" xr:uid="{A834D825-A7EB-4898-AAAD-16BD4AE50E00}"/>
    <cellStyle name="Currency 35 3" xfId="2031" xr:uid="{386E6012-7A7C-4E09-B073-74BD4364CD49}"/>
    <cellStyle name="Currency 36" xfId="415" xr:uid="{00000000-0005-0000-0000-0000D4010000}"/>
    <cellStyle name="Currency 36 2" xfId="1960" xr:uid="{8F70AF61-E5CC-4698-8BD7-014FB41B7560}"/>
    <cellStyle name="Currency 36 3" xfId="909" xr:uid="{E46888BF-D5C3-4B87-90BA-4C84C7227ADB}"/>
    <cellStyle name="Currency 37" xfId="416" xr:uid="{00000000-0005-0000-0000-0000D5010000}"/>
    <cellStyle name="Currency 37 2" xfId="1961" xr:uid="{43583460-702A-4DF2-A7E0-B0410846771F}"/>
    <cellStyle name="Currency 37 3" xfId="1650" xr:uid="{BE2124AA-7763-42C3-83F0-52FD340C7CE5}"/>
    <cellStyle name="Currency 38" xfId="417" xr:uid="{00000000-0005-0000-0000-0000D6010000}"/>
    <cellStyle name="Currency 38 2" xfId="1962" xr:uid="{2DCCC2B9-7128-43C6-AC4A-D00D2022492B}"/>
    <cellStyle name="Currency 38 3" xfId="1577" xr:uid="{B9FA8F11-FA5C-4066-97B4-927135691D90}"/>
    <cellStyle name="Currency 39" xfId="418" xr:uid="{00000000-0005-0000-0000-0000D7010000}"/>
    <cellStyle name="Currency 39 2" xfId="1963" xr:uid="{F36E9DCB-4FB0-415D-B2F6-2DBB72C3B043}"/>
    <cellStyle name="Currency 39 3" xfId="2110" xr:uid="{AE34D48A-1ACA-4000-AE8D-AB0CE7FEB644}"/>
    <cellStyle name="Currency 4" xfId="419" xr:uid="{00000000-0005-0000-0000-0000D8010000}"/>
    <cellStyle name="Currency 4 2" xfId="1964" xr:uid="{2EC818FE-4EB4-427B-8107-D68B398929B9}"/>
    <cellStyle name="Currency 4 3" xfId="1598" xr:uid="{183F65E7-64E8-441A-A44D-18A9A843AB39}"/>
    <cellStyle name="Currency 40" xfId="420" xr:uid="{00000000-0005-0000-0000-0000D9010000}"/>
    <cellStyle name="Currency 40 2" xfId="1965" xr:uid="{21057AFA-D064-42FE-94BE-1A9484975C3E}"/>
    <cellStyle name="Currency 40 3" xfId="1645" xr:uid="{79CC55E4-68A7-4B9F-AA1E-5EC15A750B8D}"/>
    <cellStyle name="Currency 41" xfId="421" xr:uid="{00000000-0005-0000-0000-0000DA010000}"/>
    <cellStyle name="Currency 41 2" xfId="1966" xr:uid="{0124B5FC-1955-45E7-B9D4-272359D2C108}"/>
    <cellStyle name="Currency 41 3" xfId="910" xr:uid="{5327663E-85E4-4B7A-9897-75974A3B0E0C}"/>
    <cellStyle name="Currency 42" xfId="422" xr:uid="{00000000-0005-0000-0000-0000DB010000}"/>
    <cellStyle name="Currency 42 2" xfId="1967" xr:uid="{8210D64A-A2B1-41AB-8435-21818203DB00}"/>
    <cellStyle name="Currency 42 3" xfId="2060" xr:uid="{D8B95C3C-DF0E-4AE1-8294-42F0EF4FB898}"/>
    <cellStyle name="Currency 43" xfId="423" xr:uid="{00000000-0005-0000-0000-0000DC010000}"/>
    <cellStyle name="Currency 43 2" xfId="1968" xr:uid="{ADFEEB46-2934-435A-B66D-B74BF67F1732}"/>
    <cellStyle name="Currency 43 3" xfId="1597" xr:uid="{F3AAC989-C708-4C92-BC70-B45BD6AA3B8B}"/>
    <cellStyle name="Currency 44" xfId="424" xr:uid="{00000000-0005-0000-0000-0000DD010000}"/>
    <cellStyle name="Currency 44 2" xfId="1969" xr:uid="{F2B94576-DF25-4BD9-BF12-046B31D300AE}"/>
    <cellStyle name="Currency 44 3" xfId="1559" xr:uid="{043AB820-A8D3-4191-BBDD-C9151AE9C469}"/>
    <cellStyle name="Currency 45" xfId="425" xr:uid="{00000000-0005-0000-0000-0000DE010000}"/>
    <cellStyle name="Currency 45 2" xfId="1970" xr:uid="{81351E42-0E18-42DB-AA8E-AB66F36AF5AB}"/>
    <cellStyle name="Currency 45 3" xfId="2140" xr:uid="{F83813B8-E810-4D64-B51F-3A62414CB989}"/>
    <cellStyle name="Currency 46" xfId="426" xr:uid="{00000000-0005-0000-0000-0000DF010000}"/>
    <cellStyle name="Currency 46 2" xfId="1971" xr:uid="{88077F90-0AC4-42E8-9616-B00BED7AE6EA}"/>
    <cellStyle name="Currency 46 3" xfId="911" xr:uid="{AC872D5E-CC29-4FE0-8451-0F03B8F8FDFB}"/>
    <cellStyle name="Currency 47" xfId="427" xr:uid="{00000000-0005-0000-0000-0000E0010000}"/>
    <cellStyle name="Currency 47 2" xfId="1972" xr:uid="{935B9AB1-5296-4D21-8F40-EE42CA0DDFE1}"/>
    <cellStyle name="Currency 47 3" xfId="1596" xr:uid="{B0ACBBD0-098C-4F46-A5F0-53CE46480999}"/>
    <cellStyle name="Currency 48" xfId="428" xr:uid="{00000000-0005-0000-0000-0000E1010000}"/>
    <cellStyle name="Currency 48 2" xfId="1973" xr:uid="{E30C3FDC-74E0-4E7A-AEE0-1CC71747D156}"/>
    <cellStyle name="Currency 48 3" xfId="2122" xr:uid="{E5D0BD65-FFEE-4D16-8D37-05AD8011F7B7}"/>
    <cellStyle name="Currency 49" xfId="429" xr:uid="{00000000-0005-0000-0000-0000E2010000}"/>
    <cellStyle name="Currency 49 2" xfId="1974" xr:uid="{5D428B5C-7B7B-4427-B294-32BBEB969CF6}"/>
    <cellStyle name="Currency 49 3" xfId="1679" xr:uid="{4C37C58F-AA73-4FA4-BE62-C32A5492D984}"/>
    <cellStyle name="Currency 5" xfId="430" xr:uid="{00000000-0005-0000-0000-0000E3010000}"/>
    <cellStyle name="Currency 5 2" xfId="1975" xr:uid="{65F00510-6BEE-47AB-9376-0AB631799170}"/>
    <cellStyle name="Currency 5 3" xfId="912" xr:uid="{78C74400-EBCC-41C4-8F23-648DAF5E0CD9}"/>
    <cellStyle name="Currency 50" xfId="431" xr:uid="{00000000-0005-0000-0000-0000E4010000}"/>
    <cellStyle name="Currency 50 2" xfId="1976" xr:uid="{D9FFADFB-AE0D-4E44-82AF-A3078FDFAB49}"/>
    <cellStyle name="Currency 50 3" xfId="2042" xr:uid="{C3931E99-DE2C-43E3-813A-F184DFA8AEB8}"/>
    <cellStyle name="Currency 51" xfId="432" xr:uid="{00000000-0005-0000-0000-0000E5010000}"/>
    <cellStyle name="Currency 51 2" xfId="1977" xr:uid="{2EF644FF-CABB-436A-90EC-7ACF16DA6251}"/>
    <cellStyle name="Currency 51 3" xfId="1595" xr:uid="{7AB35A2B-7BA0-434F-86EE-EE0D482346DA}"/>
    <cellStyle name="Currency 52" xfId="433" xr:uid="{00000000-0005-0000-0000-0000E6010000}"/>
    <cellStyle name="Currency 52 2" xfId="1978" xr:uid="{7D4F6BB6-A7C3-46C2-B2FB-73ADE9364F83}"/>
    <cellStyle name="Currency 52 3" xfId="1582" xr:uid="{1A86A0A7-8041-479B-B8E5-574463DCF33E}"/>
    <cellStyle name="Currency 53" xfId="434" xr:uid="{00000000-0005-0000-0000-0000E7010000}"/>
    <cellStyle name="Currency 53 2" xfId="1979" xr:uid="{371E3582-6D84-421D-ABE8-11D6E7A24DE8}"/>
    <cellStyle name="Currency 53 3" xfId="1558" xr:uid="{CB1814B5-0750-4EFD-866F-7A7BA9D7AC57}"/>
    <cellStyle name="Currency 54" xfId="435" xr:uid="{00000000-0005-0000-0000-0000E8010000}"/>
    <cellStyle name="Currency 54 2" xfId="1980" xr:uid="{43F5342C-C15C-4830-9C9F-415EE680C173}"/>
    <cellStyle name="Currency 54 3" xfId="871" xr:uid="{3B6416DA-0306-4A76-B804-9FC9A914F08B}"/>
    <cellStyle name="Currency 55" xfId="436" xr:uid="{00000000-0005-0000-0000-0000E9010000}"/>
    <cellStyle name="Currency 55 2" xfId="1981" xr:uid="{C8124CF0-348A-488B-9AA5-7458C95692FB}"/>
    <cellStyle name="Currency 55 3" xfId="883" xr:uid="{2F7170C8-1EC3-4747-9D61-83A965337DBA}"/>
    <cellStyle name="Currency 56" xfId="437" xr:uid="{00000000-0005-0000-0000-0000EA010000}"/>
    <cellStyle name="Currency 56 2" xfId="1982" xr:uid="{9BF4C624-5FA5-4CD3-A6CD-9B32529EC887}"/>
    <cellStyle name="Currency 56 3" xfId="913" xr:uid="{5D8C40AD-0F35-4FDC-917B-B108AAD9E1FF}"/>
    <cellStyle name="Currency 57" xfId="438" xr:uid="{00000000-0005-0000-0000-0000EB010000}"/>
    <cellStyle name="Currency 57 2" xfId="1983" xr:uid="{1BA8A472-DADB-46EC-B5A0-E1A0473E38B1}"/>
    <cellStyle name="Currency 57 3" xfId="872" xr:uid="{BBCD6E3D-3F9B-43CF-85D3-F3B60C441204}"/>
    <cellStyle name="Currency 58" xfId="439" xr:uid="{00000000-0005-0000-0000-0000EC010000}"/>
    <cellStyle name="Currency 58 2" xfId="1984" xr:uid="{6B4EC035-E11D-4E6B-A09A-DAE303CD3361}"/>
    <cellStyle name="Currency 58 3" xfId="1599" xr:uid="{8F565D64-5C53-4755-86A8-90F3269A038D}"/>
    <cellStyle name="Currency 59" xfId="440" xr:uid="{00000000-0005-0000-0000-0000ED010000}"/>
    <cellStyle name="Currency 59 2" xfId="1985" xr:uid="{67CAFA6C-A1CD-4C94-BE86-D01A14AC9BA4}"/>
    <cellStyle name="Currency 59 3" xfId="2035" xr:uid="{C37AA534-8F46-40B2-AA16-2BEE9C28EBCB}"/>
    <cellStyle name="Currency 6" xfId="441" xr:uid="{00000000-0005-0000-0000-0000EE010000}"/>
    <cellStyle name="Currency 6 2" xfId="1986" xr:uid="{806BEE92-9DAC-4C54-9636-0D81454BAB88}"/>
    <cellStyle name="Currency 6 3" xfId="884" xr:uid="{A23335E5-61CD-46B0-A7AE-2D80A089E73B}"/>
    <cellStyle name="Currency 60" xfId="442" xr:uid="{00000000-0005-0000-0000-0000EF010000}"/>
    <cellStyle name="Currency 60 2" xfId="1987" xr:uid="{C707BFED-3F4A-42F3-A73E-5C3A0A55FAAB}"/>
    <cellStyle name="Currency 60 3" xfId="914" xr:uid="{BBE88443-64F2-4ADE-9756-02536C8F0BB6}"/>
    <cellStyle name="Currency 61" xfId="443" xr:uid="{00000000-0005-0000-0000-0000F0010000}"/>
    <cellStyle name="Currency 61 2" xfId="1988" xr:uid="{A243A4FB-703E-461E-A08C-E91C46844664}"/>
    <cellStyle name="Currency 61 3" xfId="1684" xr:uid="{ECAA9D6F-D6D5-4ED3-B6A6-BB998522FFB2}"/>
    <cellStyle name="Currency 62" xfId="444" xr:uid="{00000000-0005-0000-0000-0000F1010000}"/>
    <cellStyle name="Currency 62 2" xfId="1989" xr:uid="{C0D8656B-71D8-4344-A7C9-5B121660DB8D}"/>
    <cellStyle name="Currency 62 3" xfId="1608" xr:uid="{1D94B69D-6EC7-4A9D-B3AC-0889F41E52FA}"/>
    <cellStyle name="Currency 63" xfId="445" xr:uid="{00000000-0005-0000-0000-0000F2010000}"/>
    <cellStyle name="Currency 63 2" xfId="1990" xr:uid="{F40DE2F6-A312-46A5-9F61-F4170DA36E24}"/>
    <cellStyle name="Currency 63 3" xfId="1583" xr:uid="{C6DFFCEB-81D8-49DD-8605-992D4282032A}"/>
    <cellStyle name="Currency 64" xfId="446" xr:uid="{00000000-0005-0000-0000-0000F3010000}"/>
    <cellStyle name="Currency 64 2" xfId="1991" xr:uid="{EDD34BF4-66E5-4BA0-A2AB-3107DD9B4C87}"/>
    <cellStyle name="Currency 64 3" xfId="915" xr:uid="{1644402E-C674-4D7B-8AA1-D330A2B8538B}"/>
    <cellStyle name="Currency 65" xfId="447" xr:uid="{00000000-0005-0000-0000-0000F4010000}"/>
    <cellStyle name="Currency 65 2" xfId="1992" xr:uid="{5D975111-0ED1-4BBB-BF04-6AA7103CDF3C}"/>
    <cellStyle name="Currency 65 3" xfId="916" xr:uid="{DE42084C-5E7C-4471-8E50-D25E1DFA5DDF}"/>
    <cellStyle name="Currency 66" xfId="448" xr:uid="{00000000-0005-0000-0000-0000F5010000}"/>
    <cellStyle name="Currency 66 2" xfId="1993" xr:uid="{C2B14E00-F1A9-4B04-A55A-273C47B82E25}"/>
    <cellStyle name="Currency 66 3" xfId="917" xr:uid="{D8840203-D834-456B-AF5D-3E45CB1F397E}"/>
    <cellStyle name="Currency 67" xfId="449" xr:uid="{00000000-0005-0000-0000-0000F6010000}"/>
    <cellStyle name="Currency 67 2" xfId="1994" xr:uid="{4E63777F-BB05-4584-B6DB-CC3C6A9122D8}"/>
    <cellStyle name="Currency 67 3" xfId="918" xr:uid="{632BB4A9-740B-4959-9867-D941463532BC}"/>
    <cellStyle name="Currency 68" xfId="450" xr:uid="{00000000-0005-0000-0000-0000F7010000}"/>
    <cellStyle name="Currency 68 2" xfId="1995" xr:uid="{0EBD45BB-BD5B-431A-8DB4-45D79CF3B3F5}"/>
    <cellStyle name="Currency 68 3" xfId="919" xr:uid="{86880D39-1FD4-45F8-AD91-710BEA4C176A}"/>
    <cellStyle name="Currency 69" xfId="451" xr:uid="{00000000-0005-0000-0000-0000F8010000}"/>
    <cellStyle name="Currency 69 2" xfId="1996" xr:uid="{DF7B4B3C-D983-4770-8CF7-E11B292125C7}"/>
    <cellStyle name="Currency 69 3" xfId="920" xr:uid="{23346C72-DCF8-43AB-BE59-14D92B64451D}"/>
    <cellStyle name="Currency 7" xfId="452" xr:uid="{00000000-0005-0000-0000-0000F9010000}"/>
    <cellStyle name="Currency 7 2" xfId="1997" xr:uid="{CFCD8BE0-8AD3-4724-8504-89AA67B89B4B}"/>
    <cellStyle name="Currency 7 3" xfId="921" xr:uid="{75361C2C-BB56-41C4-AF17-A8934A1DD8D7}"/>
    <cellStyle name="Currency 70" xfId="453" xr:uid="{00000000-0005-0000-0000-0000FA010000}"/>
    <cellStyle name="Currency 70 2" xfId="1998" xr:uid="{E6BEC6E2-DC23-41C9-9422-BE01F01C10E3}"/>
    <cellStyle name="Currency 70 3" xfId="922" xr:uid="{2F15EB5F-CE2F-46C8-8B14-AB06264547FE}"/>
    <cellStyle name="Currency 71" xfId="454" xr:uid="{00000000-0005-0000-0000-0000FB010000}"/>
    <cellStyle name="Currency 71 2" xfId="1999" xr:uid="{6FAE1A13-D13A-4FE5-8DFC-547B09A006B1}"/>
    <cellStyle name="Currency 71 3" xfId="923" xr:uid="{959CBF76-9A54-4F52-B7B2-96558BC37856}"/>
    <cellStyle name="Currency 72" xfId="455" xr:uid="{00000000-0005-0000-0000-0000FC010000}"/>
    <cellStyle name="Currency 72 2" xfId="2000" xr:uid="{DABF1169-6CE2-4EDD-9F27-79CC281E17F9}"/>
    <cellStyle name="Currency 72 3" xfId="924" xr:uid="{95F34B49-A671-4021-9D61-5983DDCAC67E}"/>
    <cellStyle name="Currency 73" xfId="456" xr:uid="{00000000-0005-0000-0000-0000FD010000}"/>
    <cellStyle name="Currency 73 2" xfId="2001" xr:uid="{A5638C58-4868-4363-B0FB-728F5324E5BB}"/>
    <cellStyle name="Currency 73 3" xfId="925" xr:uid="{BB037C3D-41A3-47F4-90C4-D93DBF047291}"/>
    <cellStyle name="Currency 74" xfId="457" xr:uid="{00000000-0005-0000-0000-0000FE010000}"/>
    <cellStyle name="Currency 74 2" xfId="2002" xr:uid="{3458A54D-9BD0-4E52-B421-CEC3537CB77B}"/>
    <cellStyle name="Currency 74 3" xfId="926" xr:uid="{C470A958-4B33-4C4E-A11C-A449DEE68AEC}"/>
    <cellStyle name="Currency 75" xfId="458" xr:uid="{00000000-0005-0000-0000-0000FF010000}"/>
    <cellStyle name="Currency 75 2" xfId="2003" xr:uid="{F0BE2E76-2DD0-4F67-8F69-F9D83B9E8DD4}"/>
    <cellStyle name="Currency 75 3" xfId="927" xr:uid="{D3C2F4F8-AF43-4373-ACE0-286671BA5983}"/>
    <cellStyle name="Currency 76" xfId="459" xr:uid="{00000000-0005-0000-0000-000000020000}"/>
    <cellStyle name="Currency 76 2" xfId="2004" xr:uid="{CE15F876-9134-4B7F-BF24-7A84F051E19D}"/>
    <cellStyle name="Currency 76 3" xfId="928" xr:uid="{A6C18518-7ECE-4BF9-888A-DE1267F9A048}"/>
    <cellStyle name="Currency 77" xfId="460" xr:uid="{00000000-0005-0000-0000-000001020000}"/>
    <cellStyle name="Currency 77 2" xfId="2005" xr:uid="{141D87D6-B88A-40FF-94EF-71556ACC588F}"/>
    <cellStyle name="Currency 77 3" xfId="929" xr:uid="{D9ADB237-C0CF-4587-9F7A-186FB5865921}"/>
    <cellStyle name="Currency 78" xfId="461" xr:uid="{00000000-0005-0000-0000-000002020000}"/>
    <cellStyle name="Currency 78 2" xfId="2006" xr:uid="{A61F145E-8CCF-4C82-9E37-1C0ADFA46AFA}"/>
    <cellStyle name="Currency 78 3" xfId="930" xr:uid="{267D8877-756A-4A3A-9367-F7FDC40BB132}"/>
    <cellStyle name="Currency 79" xfId="462" xr:uid="{00000000-0005-0000-0000-000003020000}"/>
    <cellStyle name="Currency 79 2" xfId="2007" xr:uid="{F643D3DE-8945-4FCB-A34E-9DDF01EFF637}"/>
    <cellStyle name="Currency 79 3" xfId="931" xr:uid="{4001A783-6BD5-4EB7-A204-F335C31289F1}"/>
    <cellStyle name="Currency 8" xfId="463" xr:uid="{00000000-0005-0000-0000-000004020000}"/>
    <cellStyle name="Currency 8 2" xfId="2008" xr:uid="{5A9F8FE9-C966-4AA8-860A-B779FC08DD0A}"/>
    <cellStyle name="Currency 8 3" xfId="932" xr:uid="{6F44D3E9-6568-4D02-B8FF-5594AF8F6F1A}"/>
    <cellStyle name="Currency 80" xfId="464" xr:uid="{00000000-0005-0000-0000-000005020000}"/>
    <cellStyle name="Currency 80 2" xfId="2009" xr:uid="{54D23EA5-FE7D-43DC-B599-4FCC2479F7A5}"/>
    <cellStyle name="Currency 80 3" xfId="933" xr:uid="{B59A7178-5C0A-4810-8530-2CE213B64ECB}"/>
    <cellStyle name="Currency 81" xfId="465" xr:uid="{00000000-0005-0000-0000-000006020000}"/>
    <cellStyle name="Currency 81 2" xfId="2010" xr:uid="{7E73FD0A-AD52-4437-9D90-07C1734CF8DB}"/>
    <cellStyle name="Currency 81 3" xfId="934" xr:uid="{65FF0CE4-BF16-4477-BAE6-0683EE278AF8}"/>
    <cellStyle name="Currency 82" xfId="466" xr:uid="{00000000-0005-0000-0000-000007020000}"/>
    <cellStyle name="Currency 82 2" xfId="2011" xr:uid="{8D26A6E6-5DC6-4086-B58F-B3C2DAA297D4}"/>
    <cellStyle name="Currency 82 3" xfId="935" xr:uid="{AEDEC158-CD87-4DEF-B37C-78BFB700620D}"/>
    <cellStyle name="Currency 83" xfId="467" xr:uid="{00000000-0005-0000-0000-000008020000}"/>
    <cellStyle name="Currency 83 2" xfId="2012" xr:uid="{0A13BB60-C74B-4E92-A3C1-76BDB6EF3475}"/>
    <cellStyle name="Currency 83 3" xfId="936" xr:uid="{8342E3C8-4D2C-487E-9F75-F32EEB0FB6CB}"/>
    <cellStyle name="Currency 84" xfId="468" xr:uid="{00000000-0005-0000-0000-000009020000}"/>
    <cellStyle name="Currency 84 2" xfId="2013" xr:uid="{7148934F-E544-4F53-97B7-8B9583AD6D5F}"/>
    <cellStyle name="Currency 84 3" xfId="937" xr:uid="{EAFBA106-3ADB-4463-80DA-EE239BB175A9}"/>
    <cellStyle name="Currency 85" xfId="469" xr:uid="{00000000-0005-0000-0000-00000A020000}"/>
    <cellStyle name="Currency 85 2" xfId="2014" xr:uid="{C0B06B30-2EBC-4C2F-A72D-57F569229316}"/>
    <cellStyle name="Currency 85 3" xfId="938" xr:uid="{94A38D46-BB5E-403B-BD3A-1C4F453D173E}"/>
    <cellStyle name="Currency 86" xfId="470" xr:uid="{00000000-0005-0000-0000-00000B020000}"/>
    <cellStyle name="Currency 86 2" xfId="2015" xr:uid="{272D333C-2843-4654-B7D2-719D611A8E62}"/>
    <cellStyle name="Currency 86 3" xfId="939" xr:uid="{EBBEAFEB-B01E-4DAC-BC7C-9BBDBAF60A0A}"/>
    <cellStyle name="Currency 87" xfId="471" xr:uid="{00000000-0005-0000-0000-00000C020000}"/>
    <cellStyle name="Currency 87 2" xfId="2016" xr:uid="{EE3E882F-EC6F-4D89-8F3F-8DF8E64D6F95}"/>
    <cellStyle name="Currency 87 3" xfId="940" xr:uid="{E000558C-2435-4C1C-B388-2750D382339A}"/>
    <cellStyle name="Currency 88" xfId="472" xr:uid="{00000000-0005-0000-0000-00000D020000}"/>
    <cellStyle name="Currency 88 2" xfId="2017" xr:uid="{A86A3E4E-265E-4364-8BAF-2F1E754E2B51}"/>
    <cellStyle name="Currency 88 3" xfId="941" xr:uid="{5D274022-530A-4D01-972C-F123FC0929CB}"/>
    <cellStyle name="Currency 89" xfId="473" xr:uid="{00000000-0005-0000-0000-00000E020000}"/>
    <cellStyle name="Currency 89 2" xfId="2018" xr:uid="{0D89ADEA-7D53-499A-A488-8E1AABDB4753}"/>
    <cellStyle name="Currency 89 3" xfId="942" xr:uid="{00B6DF95-3443-43BE-A6BE-D567DB6301C1}"/>
    <cellStyle name="Currency 9" xfId="474" xr:uid="{00000000-0005-0000-0000-00000F020000}"/>
    <cellStyle name="Currency 9 2" xfId="2019" xr:uid="{22CFEE98-1B08-4368-8C4C-6E3F760828C1}"/>
    <cellStyle name="Currency 9 3" xfId="943" xr:uid="{BA543E9E-8DA4-48A8-8F30-5E034A49849D}"/>
    <cellStyle name="Currency 90" xfId="475" xr:uid="{00000000-0005-0000-0000-000010020000}"/>
    <cellStyle name="Currency 90 2" xfId="2020" xr:uid="{5F72ABA1-B7D1-4FE6-858F-AE77A9CEA742}"/>
    <cellStyle name="Currency 90 3" xfId="944" xr:uid="{75DD02E9-AFBA-49AF-9F7A-BEE8C33AE0DF}"/>
    <cellStyle name="Currency 91" xfId="476" xr:uid="{00000000-0005-0000-0000-000011020000}"/>
    <cellStyle name="Currency 91 2" xfId="2021" xr:uid="{4E3032E3-974D-42A1-961B-BDB6BF2C3D9D}"/>
    <cellStyle name="Currency 91 3" xfId="945" xr:uid="{95404228-A1C5-48E4-9D47-9E6C14A9CB4F}"/>
    <cellStyle name="Currency 92" xfId="477" xr:uid="{00000000-0005-0000-0000-000012020000}"/>
    <cellStyle name="Currency 92 2" xfId="2022" xr:uid="{7BBA771F-2AC3-46E9-824A-D1CDF89D0918}"/>
    <cellStyle name="Currency 92 3" xfId="946" xr:uid="{0A9A610B-E41C-4DA5-B771-5354506966EC}"/>
    <cellStyle name="Currency 93" xfId="478" xr:uid="{00000000-0005-0000-0000-000013020000}"/>
    <cellStyle name="Currency 93 2" xfId="947" xr:uid="{DECACD48-4087-460A-A309-3C0280104FB2}"/>
    <cellStyle name="Currency 94" xfId="479" xr:uid="{00000000-0005-0000-0000-000014020000}"/>
    <cellStyle name="Currency 94 2" xfId="948" xr:uid="{BAA29D32-8227-41DB-922B-075CF13DA31A}"/>
    <cellStyle name="Currency 95" xfId="480" xr:uid="{00000000-0005-0000-0000-000015020000}"/>
    <cellStyle name="Currency 95 2" xfId="949" xr:uid="{CEEE1185-92F5-42BD-AC17-00F7DFD5E566}"/>
    <cellStyle name="Currency 96" xfId="481" xr:uid="{00000000-0005-0000-0000-000016020000}"/>
    <cellStyle name="Currency 96 2" xfId="950" xr:uid="{A6E582F9-7949-44D2-948A-14171EEF621B}"/>
    <cellStyle name="Currency 97" xfId="482" xr:uid="{00000000-0005-0000-0000-000017020000}"/>
    <cellStyle name="Currency 97 2" xfId="951" xr:uid="{902C020E-C859-4703-B1E8-5D953DE46E39}"/>
    <cellStyle name="Currency 98" xfId="483" xr:uid="{00000000-0005-0000-0000-000018020000}"/>
    <cellStyle name="Currency 98 2" xfId="952" xr:uid="{959BB991-4DB8-4CE1-8116-771B78CAF479}"/>
    <cellStyle name="Currency 99" xfId="484" xr:uid="{00000000-0005-0000-0000-000019020000}"/>
    <cellStyle name="Currency 99 2" xfId="953" xr:uid="{86B0FF10-0B08-4105-9598-234E942ED917}"/>
    <cellStyle name="Excel Built-in Normal" xfId="485" xr:uid="{00000000-0005-0000-0000-00001A020000}"/>
    <cellStyle name="Excel Built-in Normal 2" xfId="954" xr:uid="{8423F2B7-C212-4388-8379-863038541B7B}"/>
    <cellStyle name="Explanatory Text" xfId="684" builtinId="53" customBuiltin="1"/>
    <cellStyle name="Explanatory Text 2" xfId="486" xr:uid="{00000000-0005-0000-0000-00001C020000}"/>
    <cellStyle name="Explanatory Text 2 2" xfId="1227" xr:uid="{6E93D742-75CC-4F69-9329-ED7CDE1E85BB}"/>
    <cellStyle name="Explanatory Text 2 3" xfId="955" xr:uid="{6C336F44-7F66-4EBD-9488-D886D7284B70}"/>
    <cellStyle name="Good" xfId="675" builtinId="26" customBuiltin="1"/>
    <cellStyle name="Good 2" xfId="487" xr:uid="{00000000-0005-0000-0000-00001E020000}"/>
    <cellStyle name="Good 2 2" xfId="624" xr:uid="{00000000-0005-0000-0000-00001F020000}"/>
    <cellStyle name="Good 2 2 2" xfId="1622" xr:uid="{1E2958EA-83A7-4407-B51D-B7E28A5AEFD4}"/>
    <cellStyle name="Good 2 2 3" xfId="957" xr:uid="{CDE35857-4DAB-4482-963D-0EAE912C564C}"/>
    <cellStyle name="Good 2 3" xfId="1620" xr:uid="{E6A3D408-B50B-44A4-A925-D87B6ACF0648}"/>
    <cellStyle name="Good 2 4" xfId="956" xr:uid="{85F056A9-E475-4244-8E3B-110B6DE95BA7}"/>
    <cellStyle name="Heading 1" xfId="671" builtinId="16" customBuiltin="1"/>
    <cellStyle name="Heading 1 2" xfId="488" xr:uid="{00000000-0005-0000-0000-000021020000}"/>
    <cellStyle name="Heading 1 2 2" xfId="1193" xr:uid="{F7422E15-D441-4A0D-AFCC-BDF7D53A0675}"/>
    <cellStyle name="Heading 1 2 3" xfId="958" xr:uid="{CBF714AD-6E27-48F7-A63A-131ECE7333B8}"/>
    <cellStyle name="Heading 2" xfId="672" builtinId="17" customBuiltin="1"/>
    <cellStyle name="Heading 2 2" xfId="489" xr:uid="{00000000-0005-0000-0000-000023020000}"/>
    <cellStyle name="Heading 2 2 2" xfId="625" xr:uid="{00000000-0005-0000-0000-000024020000}"/>
    <cellStyle name="Heading 2 2 2 2" xfId="1288" xr:uid="{67D806A5-27B1-4CAC-99E2-37B7FC167914}"/>
    <cellStyle name="Heading 2 2 2 3" xfId="960" xr:uid="{51EBD2D2-53AD-4030-91FD-88A186BB8321}"/>
    <cellStyle name="Heading 2 2 3" xfId="1666" xr:uid="{B6469816-F0AC-4E63-AFF3-5D08ED1458F2}"/>
    <cellStyle name="Heading 2 2 4" xfId="959" xr:uid="{563D0663-7AF1-4ADA-A2BD-9E56781CE5A6}"/>
    <cellStyle name="Heading 3" xfId="673" builtinId="18" customBuiltin="1"/>
    <cellStyle name="Heading 3 2" xfId="490" xr:uid="{00000000-0005-0000-0000-000026020000}"/>
    <cellStyle name="Heading 3 2 2" xfId="1034" xr:uid="{3040BFB2-44E2-474A-913D-C15B213779FE}"/>
    <cellStyle name="Heading 3 2 3" xfId="961" xr:uid="{B9E67332-4945-422A-9E8D-2D8F09F3F79D}"/>
    <cellStyle name="Heading 4" xfId="674" builtinId="19" customBuiltin="1"/>
    <cellStyle name="Heading 4 2" xfId="491" xr:uid="{00000000-0005-0000-0000-000028020000}"/>
    <cellStyle name="Heading 4 2 2" xfId="1130" xr:uid="{282D1BDE-F936-4AE6-8E77-4D04D2340C6C}"/>
    <cellStyle name="Heading 4 2 3" xfId="962" xr:uid="{74D56D08-647F-4596-90C2-C2F5A1BF8189}"/>
    <cellStyle name="Hyperlink" xfId="828" xr:uid="{00000000-0005-0000-0000-000029020000}"/>
    <cellStyle name="Hyperlink 10" xfId="963" xr:uid="{64F505FE-FA9A-4B18-A840-D7B7420B6CF9}"/>
    <cellStyle name="Hyperlink 2" xfId="492" xr:uid="{00000000-0005-0000-0000-00002A020000}"/>
    <cellStyle name="Hyperlink 2 2" xfId="627" xr:uid="{00000000-0005-0000-0000-00002B020000}"/>
    <cellStyle name="Hyperlink 2 2 2" xfId="965" xr:uid="{508E5834-FC60-4C05-9A77-49A093512065}"/>
    <cellStyle name="Hyperlink 2 3" xfId="830" xr:uid="{E3DAE1EB-B489-4B90-9EBF-A093A50440D2}"/>
    <cellStyle name="Hyperlink 2 3 2" xfId="966" xr:uid="{962A5771-47C6-4E40-9C80-7509D0BA921B}"/>
    <cellStyle name="Hyperlink 2 4" xfId="964" xr:uid="{96E9B460-6978-4CA2-B37E-84ACD90F4320}"/>
    <cellStyle name="Hyperlink 3" xfId="493" xr:uid="{00000000-0005-0000-0000-00002C020000}"/>
    <cellStyle name="Hyperlink 3 2" xfId="1197" xr:uid="{91E72751-43AA-4A94-9299-E6BC403D67F8}"/>
    <cellStyle name="Hyperlink 3 3" xfId="967" xr:uid="{7562E37D-8856-4E2B-99C3-1FDD5E9C76CE}"/>
    <cellStyle name="Hyperlink 4" xfId="494" xr:uid="{00000000-0005-0000-0000-00002D020000}"/>
    <cellStyle name="Hyperlink 4 2" xfId="628" xr:uid="{00000000-0005-0000-0000-00002E020000}"/>
    <cellStyle name="Hyperlink 4 2 2" xfId="969" xr:uid="{6F05FE34-F5B8-4D09-ABF7-1A7D29AEDBFC}"/>
    <cellStyle name="Hyperlink 4 3" xfId="968" xr:uid="{3E439814-F293-49F9-9594-6F5451C89138}"/>
    <cellStyle name="Hyperlink 5" xfId="495" xr:uid="{00000000-0005-0000-0000-00002F020000}"/>
    <cellStyle name="Hyperlink 5 2" xfId="496" xr:uid="{00000000-0005-0000-0000-000030020000}"/>
    <cellStyle name="Hyperlink 5 2 2" xfId="1226" xr:uid="{98836276-D49A-4CAF-A7E9-A29EBE12DEB8}"/>
    <cellStyle name="Hyperlink 5 2 3" xfId="971" xr:uid="{234BCEE2-C336-4B21-A93F-A05A27AB4A46}"/>
    <cellStyle name="Hyperlink 5 3" xfId="629" xr:uid="{00000000-0005-0000-0000-000031020000}"/>
    <cellStyle name="Hyperlink 5 3 2" xfId="972" xr:uid="{1A90BF84-AF62-455D-B595-F2B11021B6C7}"/>
    <cellStyle name="Hyperlink 5 4" xfId="970" xr:uid="{08918941-C24A-4C45-9061-2998DAE3877A}"/>
    <cellStyle name="Hyperlink 6" xfId="497" xr:uid="{00000000-0005-0000-0000-000032020000}"/>
    <cellStyle name="Hyperlink 6 2" xfId="630" xr:uid="{00000000-0005-0000-0000-000033020000}"/>
    <cellStyle name="Hyperlink 6 2 2" xfId="974" xr:uid="{3E613ECA-79E5-4B6C-B3E4-917FAF726C65}"/>
    <cellStyle name="Hyperlink 6 3" xfId="973" xr:uid="{2A96986A-9616-493C-9498-EABFAB9EDFC4}"/>
    <cellStyle name="Hyperlink 7" xfId="498" xr:uid="{00000000-0005-0000-0000-000034020000}"/>
    <cellStyle name="Hyperlink 7 2" xfId="631" xr:uid="{00000000-0005-0000-0000-000035020000}"/>
    <cellStyle name="Hyperlink 7 2 2" xfId="976" xr:uid="{5D5AEA6E-038D-41B9-9E6D-3AC397EA30D4}"/>
    <cellStyle name="Hyperlink 7 3" xfId="975" xr:uid="{43E739BA-68A2-4578-9869-53AB0DC46FF4}"/>
    <cellStyle name="Hyperlink 8" xfId="626" xr:uid="{00000000-0005-0000-0000-000036020000}"/>
    <cellStyle name="Hyperlink 8 2" xfId="977" xr:uid="{565CCAC2-4BAB-4868-8604-34F286E78B69}"/>
    <cellStyle name="Hyperlink 9" xfId="1285" xr:uid="{2D8FAAD4-9521-4326-B65A-093657C38AB9}"/>
    <cellStyle name="Input" xfId="678" builtinId="20" customBuiltin="1"/>
    <cellStyle name="Input 2" xfId="499" xr:uid="{00000000-0005-0000-0000-000038020000}"/>
    <cellStyle name="Input 2 2" xfId="632" xr:uid="{00000000-0005-0000-0000-000039020000}"/>
    <cellStyle name="Input 2 2 2" xfId="1132" xr:uid="{C43ABFCC-F893-47F4-9AE1-8E47A5B9C736}"/>
    <cellStyle name="Input 2 2 3" xfId="979" xr:uid="{092E5117-0EFC-46B9-9728-A349B5A58690}"/>
    <cellStyle name="Input 2 3" xfId="1036" xr:uid="{E24AF63E-27E6-4C9E-BB6C-2E0B641C42D7}"/>
    <cellStyle name="Input 2 4" xfId="978" xr:uid="{F70D5C80-F618-47F8-8BDB-6AD0D6C403CA}"/>
    <cellStyle name="Linked Cell" xfId="681" builtinId="24" customBuiltin="1"/>
    <cellStyle name="Linked Cell 2" xfId="500" xr:uid="{00000000-0005-0000-0000-00003B020000}"/>
    <cellStyle name="Linked Cell 2 2" xfId="1391" xr:uid="{059B5BDB-49E3-42D3-B359-9588E72E31E1}"/>
    <cellStyle name="Linked Cell 2 3" xfId="980" xr:uid="{417E90E2-434B-48C7-B07C-4E8E336BFD96}"/>
    <cellStyle name="Neutral" xfId="677" builtinId="28" customBuiltin="1"/>
    <cellStyle name="Neutral 2" xfId="501" xr:uid="{00000000-0005-0000-0000-00003D020000}"/>
    <cellStyle name="Neutral 2 2" xfId="633" xr:uid="{00000000-0005-0000-0000-00003E020000}"/>
    <cellStyle name="Neutral 2 2 2" xfId="2158" xr:uid="{F49ACB67-ADDF-4CA5-8F47-09D1840736B5}"/>
    <cellStyle name="Neutral 2 2 3" xfId="982" xr:uid="{5AAAF340-827D-494E-BFC6-696FD4E2CDEF}"/>
    <cellStyle name="Neutral 2 3" xfId="2046" xr:uid="{42838A7F-CF35-435D-A6C4-ECB991E31226}"/>
    <cellStyle name="Neutral 2 4" xfId="981" xr:uid="{546BF533-7392-44A9-A33A-B86215125DA0}"/>
    <cellStyle name="Normal" xfId="0" builtinId="0"/>
    <cellStyle name="Normal 10" xfId="502" xr:uid="{00000000-0005-0000-0000-000040020000}"/>
    <cellStyle name="Normal 10 2" xfId="983" xr:uid="{9D60D2FD-E1F3-44C8-B474-294591C5FA2A}"/>
    <cellStyle name="Normal 100" xfId="503" xr:uid="{00000000-0005-0000-0000-000041020000}"/>
    <cellStyle name="Normal 100 2" xfId="984" xr:uid="{07AD98B8-FC47-45AA-952B-D29A7344E55F}"/>
    <cellStyle name="Normal 11" xfId="1678" xr:uid="{F2D3E3D6-7154-41CC-B253-324D0DBA67B3}"/>
    <cellStyle name="Normal 118" xfId="504" xr:uid="{00000000-0005-0000-0000-000042020000}"/>
    <cellStyle name="Normal 118 2" xfId="985" xr:uid="{85E9B5E6-C2B9-4807-94AA-387141DE15F6}"/>
    <cellStyle name="Normal 12" xfId="505" xr:uid="{00000000-0005-0000-0000-000043020000}"/>
    <cellStyle name="Normal 12 2" xfId="986" xr:uid="{938493A7-EEB8-4236-ACDB-BE950B6D3347}"/>
    <cellStyle name="Normal 13" xfId="506" xr:uid="{00000000-0005-0000-0000-000044020000}"/>
    <cellStyle name="Normal 13 10" xfId="1244" xr:uid="{C7765DA4-8986-4A68-88C4-965A366A3195}"/>
    <cellStyle name="Normal 13 10 2" xfId="2070" xr:uid="{160059F1-1F74-4B84-833E-A2841DFDD533}"/>
    <cellStyle name="Normal 13 11" xfId="1592" xr:uid="{E14EBD31-B2B5-4BA4-8100-5DC7AA5F9057}"/>
    <cellStyle name="Normal 13 12" xfId="2206" xr:uid="{79501B44-4C63-4199-A313-CB0AC60B49F4}"/>
    <cellStyle name="Normal 13 13" xfId="1231" xr:uid="{AD538C9A-BF4F-4368-AC9E-21047F607161}"/>
    <cellStyle name="Normal 13 14" xfId="987" xr:uid="{AFD32AB3-C761-483C-B9F1-20BF6F882BDB}"/>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485" xr:uid="{3190C45F-214E-4038-84CC-EAD8FB701860}"/>
    <cellStyle name="Normal 13 2 2 2 2 2 2 3" xfId="2371" xr:uid="{6AC8F27A-C20B-4239-A7D3-3F436CD64DA2}"/>
    <cellStyle name="Normal 13 2 2 2 2 2 2 4" xfId="1037" xr:uid="{643D1174-61AC-4342-88BA-8871F6D30AED}"/>
    <cellStyle name="Normal 13 2 2 2 2 2 2 5" xfId="993" xr:uid="{E0E48236-F044-4F1D-8F19-39C962426D9E}"/>
    <cellStyle name="Normal 13 2 2 2 2 2 3" xfId="1354" xr:uid="{1880C79A-3448-46D4-9C8D-189C9C9A8974}"/>
    <cellStyle name="Normal 13 2 2 2 2 2 4" xfId="2257" xr:uid="{461C2702-83F8-4210-B1A4-3C8F29C52534}"/>
    <cellStyle name="Normal 13 2 2 2 2 2 5" xfId="1290" xr:uid="{91069FD3-7BFB-41B5-A7BD-7DAB9E1317BF}"/>
    <cellStyle name="Normal 13 2 2 2 2 2 6" xfId="992" xr:uid="{2CADE835-0218-4641-B727-89DAB68EAA01}"/>
    <cellStyle name="Normal 13 2 2 2 2 3" xfId="728" xr:uid="{F7E642FC-6515-4C96-BF0C-73AEC1DE4ADF}"/>
    <cellStyle name="Normal 13 2 2 2 2 3 2" xfId="1438" xr:uid="{CBD0D380-1387-4FC2-A485-9D1F3D811BD2}"/>
    <cellStyle name="Normal 13 2 2 2 2 3 3" xfId="2324" xr:uid="{B4DE092E-B4F6-442B-AC60-FE24E884FF8D}"/>
    <cellStyle name="Normal 13 2 2 2 2 3 4" xfId="1133" xr:uid="{3B54F5FA-C4AA-4BFE-A556-4BDCD254D225}"/>
    <cellStyle name="Normal 13 2 2 2 2 3 5" xfId="994" xr:uid="{6B6D6420-8D56-4590-BD4C-2C6A06F56E62}"/>
    <cellStyle name="Normal 13 2 2 2 2 4" xfId="1248" xr:uid="{D45B1F3A-8ABE-42D1-9F2E-DC15EAFA3AF3}"/>
    <cellStyle name="Normal 13 2 2 2 2 4 2" xfId="1657" xr:uid="{B646B0CD-010E-49F7-8FDE-5FEA0884A189}"/>
    <cellStyle name="Normal 13 2 2 2 2 5" xfId="1159" xr:uid="{FBE99711-9CF6-4A6A-BEB2-FCD4734871CD}"/>
    <cellStyle name="Normal 13 2 2 2 2 6" xfId="2210" xr:uid="{9E8D46B4-3F25-4A12-A5F8-0D53078D14A7}"/>
    <cellStyle name="Normal 13 2 2 2 2 7" xfId="1696" xr:uid="{712919AB-914E-4DFD-BEF6-8077A7A91142}"/>
    <cellStyle name="Normal 13 2 2 2 2 8" xfId="991" xr:uid="{1027AE32-14B4-4B6C-86CE-133C7B712F72}"/>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486" xr:uid="{A0028EBB-4082-4ACF-9510-B1BE7CD5A5D0}"/>
    <cellStyle name="Normal 13 2 2 2 3 2 2 3" xfId="2372" xr:uid="{815DADF9-B2EB-487E-83C5-962F5505A2E0}"/>
    <cellStyle name="Normal 13 2 2 2 3 2 2 4" xfId="1699" xr:uid="{A0843CF1-7E8C-452D-9216-815386AA1A54}"/>
    <cellStyle name="Normal 13 2 2 2 3 2 2 5" xfId="997" xr:uid="{E70BF9D3-68E5-4505-90BA-E3260DD9E65C}"/>
    <cellStyle name="Normal 13 2 2 2 3 2 3" xfId="1355" xr:uid="{D7CC9857-274C-4CB1-A55F-2405F1496FF9}"/>
    <cellStyle name="Normal 13 2 2 2 3 2 4" xfId="2258" xr:uid="{A7A98C40-8DCF-43EE-A352-C7419FDE366B}"/>
    <cellStyle name="Normal 13 2 2 2 3 2 5" xfId="2125" xr:uid="{684A7E7D-5CBF-45EC-A386-B9E305A40B8D}"/>
    <cellStyle name="Normal 13 2 2 2 3 2 6" xfId="996" xr:uid="{F43AFB2F-1DFF-4650-98F4-27F8002296F7}"/>
    <cellStyle name="Normal 13 2 2 2 3 3" xfId="729" xr:uid="{217E2C86-D28F-4667-8EB7-18B8E5C66798}"/>
    <cellStyle name="Normal 13 2 2 2 3 3 2" xfId="1439" xr:uid="{7E244E2E-3AD9-4078-B501-EF1FAAFA67E1}"/>
    <cellStyle name="Normal 13 2 2 2 3 3 3" xfId="2325" xr:uid="{66E4A333-54C8-4DF1-BC45-518A78456D93}"/>
    <cellStyle name="Normal 13 2 2 2 3 3 4" xfId="1200" xr:uid="{31C05E89-24E9-42E3-9C25-D159C0EF9BF8}"/>
    <cellStyle name="Normal 13 2 2 2 3 3 5" xfId="998" xr:uid="{49F8B1A4-77BD-423E-98C8-B9C50C8F03BB}"/>
    <cellStyle name="Normal 13 2 2 2 3 4" xfId="1249" xr:uid="{3CA63AB6-E0D6-4C66-AD8E-DCE9BC71C057}"/>
    <cellStyle name="Normal 13 2 2 2 3 4 2" xfId="2121" xr:uid="{6FC43B21-A440-44FD-9332-47CEEE85190E}"/>
    <cellStyle name="Normal 13 2 2 2 3 5" xfId="1320" xr:uid="{107B4E14-70FC-423D-A285-1B168EE153E9}"/>
    <cellStyle name="Normal 13 2 2 2 3 6" xfId="2211" xr:uid="{54788CE7-0206-4EDC-A067-8CC8CBE2911F}"/>
    <cellStyle name="Normal 13 2 2 2 3 7" xfId="1232" xr:uid="{8AAA4FEF-DEC3-45D1-BB48-D8DCC74CBC7C}"/>
    <cellStyle name="Normal 13 2 2 2 3 8" xfId="995" xr:uid="{2C6DD84E-C5D4-43CE-9A49-C576592928DB}"/>
    <cellStyle name="Normal 13 2 2 2 4" xfId="637" xr:uid="{00000000-0005-0000-0000-00004C020000}"/>
    <cellStyle name="Normal 13 2 2 2 4 2" xfId="774" xr:uid="{9DD2384D-9728-4663-8046-D79F77604DA2}"/>
    <cellStyle name="Normal 13 2 2 2 4 2 2" xfId="1484" xr:uid="{512132D2-954B-4BD1-A9EA-47EECC0E2E0F}"/>
    <cellStyle name="Normal 13 2 2 2 4 2 3" xfId="2370" xr:uid="{249B8582-5D46-4BF4-B60D-89AC4144A089}"/>
    <cellStyle name="Normal 13 2 2 2 4 2 4" xfId="1556" xr:uid="{2E04794C-4D25-4675-8A6A-15DE61FCAE08}"/>
    <cellStyle name="Normal 13 2 2 2 4 2 5" xfId="1000" xr:uid="{A6911386-E86D-48A2-9AEE-E66659A4AC84}"/>
    <cellStyle name="Normal 13 2 2 2 4 3" xfId="1353" xr:uid="{1308AC44-498F-40DD-AF94-116DEC7029CB}"/>
    <cellStyle name="Normal 13 2 2 2 4 4" xfId="2256" xr:uid="{7CEDD5B7-2534-4D4A-A89C-FB6A0D5195FB}"/>
    <cellStyle name="Normal 13 2 2 2 4 5" xfId="2098" xr:uid="{19434D36-0231-42E9-96DE-137E1824AA7D}"/>
    <cellStyle name="Normal 13 2 2 2 4 6" xfId="999" xr:uid="{73FAFFC9-9C93-4F66-88C6-0BDE6604A23F}"/>
    <cellStyle name="Normal 13 2 2 2 5" xfId="727" xr:uid="{70E49861-77DE-4FCA-9F03-2E66F0E07D24}"/>
    <cellStyle name="Normal 13 2 2 2 5 2" xfId="1437" xr:uid="{31AC4D2C-020C-4CE0-874D-AA3E5AE4F9A3}"/>
    <cellStyle name="Normal 13 2 2 2 5 3" xfId="2323" xr:uid="{50DC6A72-7639-4439-84C4-20F32B473DC8}"/>
    <cellStyle name="Normal 13 2 2 2 5 4" xfId="1124" xr:uid="{5B798525-408F-4A57-BEE5-C026CC2E4B00}"/>
    <cellStyle name="Normal 13 2 2 2 5 5" xfId="1001" xr:uid="{BA2A2FF9-3759-4D6F-B592-74DDE558BAE6}"/>
    <cellStyle name="Normal 13 2 2 2 6" xfId="1247" xr:uid="{D1512F5E-87A4-4298-B507-83F771B9BD75}"/>
    <cellStyle name="Normal 13 2 2 2 7" xfId="2209" xr:uid="{6DFCA58D-8608-4695-AECD-F61B0FE2BFE4}"/>
    <cellStyle name="Normal 13 2 2 2 8" xfId="1198" xr:uid="{7CFFFAB2-6A8C-465E-ADB2-58D84B063A89}"/>
    <cellStyle name="Normal 13 2 2 2 9" xfId="990" xr:uid="{AFCFF3F6-B31F-4A8F-AA9B-51B3A29D6630}"/>
    <cellStyle name="Normal 13 2 2 3" xfId="636" xr:uid="{00000000-0005-0000-0000-00004D020000}"/>
    <cellStyle name="Normal 13 2 2 3 2" xfId="773" xr:uid="{9843F705-B6F1-47BA-9AAF-DC472586A2A6}"/>
    <cellStyle name="Normal 13 2 2 3 2 2" xfId="1483" xr:uid="{A03DDDAC-7D06-456A-A168-FCBCD0FEF402}"/>
    <cellStyle name="Normal 13 2 2 3 2 3" xfId="2369" xr:uid="{643FAF8D-12D2-407C-ACFC-DD65140963E9}"/>
    <cellStyle name="Normal 13 2 2 3 2 4" xfId="1335" xr:uid="{EF4B7EC8-535E-4CFF-BD28-8E6B19CBF758}"/>
    <cellStyle name="Normal 13 2 2 3 2 5" xfId="1003" xr:uid="{8CC6DBE3-9AEE-4EF8-9B47-7BEFC1A1DFFF}"/>
    <cellStyle name="Normal 13 2 2 3 3" xfId="1352" xr:uid="{2FF7B225-521E-4E69-948F-F5160DD9239A}"/>
    <cellStyle name="Normal 13 2 2 3 4" xfId="2255" xr:uid="{2908AA46-3508-4076-A380-E7EB2AD3CEE5}"/>
    <cellStyle name="Normal 13 2 2 3 5" xfId="1225" xr:uid="{F343AA26-24CB-45FA-A9B9-B4821D717864}"/>
    <cellStyle name="Normal 13 2 2 3 6" xfId="1002" xr:uid="{BBB24877-5484-40F6-807B-29FFBD851F86}"/>
    <cellStyle name="Normal 13 2 2 4" xfId="726" xr:uid="{BBBF9789-6ECD-417E-8D96-760118FC6639}"/>
    <cellStyle name="Normal 13 2 2 4 2" xfId="1436" xr:uid="{EF67DD7D-B0C4-4CAD-85C4-ED33208CBC92}"/>
    <cellStyle name="Normal 13 2 2 4 3" xfId="2322" xr:uid="{5D2EB3EB-F602-479F-8FC3-1B32B89A10DD}"/>
    <cellStyle name="Normal 13 2 2 4 4" xfId="1550" xr:uid="{72F2A2B0-F81E-48C1-AD5A-EE4E9A0828C4}"/>
    <cellStyle name="Normal 13 2 2 4 5" xfId="1004" xr:uid="{805D452A-8363-48D0-8929-48C46077B966}"/>
    <cellStyle name="Normal 13 2 2 5" xfId="1246" xr:uid="{2408EBA2-C9B6-4A02-87A4-0C70479AD63E}"/>
    <cellStyle name="Normal 13 2 2 6" xfId="2208" xr:uid="{4B780A39-61C4-453D-A2E2-49E2FD717452}"/>
    <cellStyle name="Normal 13 2 2 7" xfId="1618" xr:uid="{FA6E628C-F4C3-452D-AA7B-912648BB2F73}"/>
    <cellStyle name="Normal 13 2 2 8" xfId="989" xr:uid="{101E58CF-6B4A-4888-8A7B-B267A506D4D8}"/>
    <cellStyle name="Normal 13 2 3" xfId="512" xr:uid="{00000000-0005-0000-0000-00004E020000}"/>
    <cellStyle name="Normal 13 2 3 2" xfId="640" xr:uid="{00000000-0005-0000-0000-00004F020000}"/>
    <cellStyle name="Normal 13 2 3 2 2" xfId="777" xr:uid="{B4AF2282-B0D2-478B-89A0-06C94235AEDC}"/>
    <cellStyle name="Normal 13 2 3 2 2 2" xfId="1487" xr:uid="{DC9446EE-67D7-43D5-B29E-6DC357C5AABE}"/>
    <cellStyle name="Normal 13 2 3 2 2 3" xfId="2373" xr:uid="{D59C359B-9E24-4824-87B4-3C93BFB89593}"/>
    <cellStyle name="Normal 13 2 3 2 2 4" xfId="1345" xr:uid="{78BC09A4-1EDF-4154-B4F8-30E7E7F78A5A}"/>
    <cellStyle name="Normal 13 2 3 2 2 5" xfId="1007" xr:uid="{5DAB7670-1299-42C6-88B5-B693E2668A11}"/>
    <cellStyle name="Normal 13 2 3 2 3" xfId="1356" xr:uid="{0EB060D4-AA53-421A-9464-74F834149986}"/>
    <cellStyle name="Normal 13 2 3 2 4" xfId="2259" xr:uid="{BFC56009-8DBE-4F15-A49F-313961B62923}"/>
    <cellStyle name="Normal 13 2 3 2 5" xfId="1134" xr:uid="{4D404E00-B5AA-4251-AE0C-9487EB785B91}"/>
    <cellStyle name="Normal 13 2 3 2 6" xfId="1006" xr:uid="{B36AAD8A-4FB7-4DAE-9615-38F0B43F4A3A}"/>
    <cellStyle name="Normal 13 2 3 3" xfId="730" xr:uid="{D638219D-FAF2-4D70-972F-879DF1ADCC78}"/>
    <cellStyle name="Normal 13 2 3 3 2" xfId="1440" xr:uid="{8EC21AA8-88FF-447E-9CD6-75DB5CD111B8}"/>
    <cellStyle name="Normal 13 2 3 3 3" xfId="2326" xr:uid="{1869AF10-F0A3-445F-BD3F-5BCF53766DCB}"/>
    <cellStyle name="Normal 13 2 3 3 4" xfId="1661" xr:uid="{B3B92839-7ED0-46ED-9EF9-41748D0E878D}"/>
    <cellStyle name="Normal 13 2 3 3 5" xfId="1162" xr:uid="{93D3B465-B013-44BB-A471-825D4DB2FF16}"/>
    <cellStyle name="Normal 13 2 3 4" xfId="1250" xr:uid="{E6FE4C15-754E-4B20-B24E-DAB3F58BAD2F}"/>
    <cellStyle name="Normal 13 2 3 5" xfId="2212" xr:uid="{09D212DA-001D-4374-8403-A4DCFC3958F8}"/>
    <cellStyle name="Normal 13 2 3 6" xfId="1038" xr:uid="{37AFBE09-51A1-47A5-AF95-00907442AA3E}"/>
    <cellStyle name="Normal 13 2 3 7" xfId="1005" xr:uid="{4D7EFB9E-17C5-47FA-AABB-041FE73B8558}"/>
    <cellStyle name="Normal 13 2 4" xfId="635" xr:uid="{00000000-0005-0000-0000-000050020000}"/>
    <cellStyle name="Normal 13 2 4 2" xfId="772" xr:uid="{924C57E5-2D63-4800-A70B-86DF745E6952}"/>
    <cellStyle name="Normal 13 2 4 2 2" xfId="1482" xr:uid="{00F60299-33DB-4C6E-BD13-0998C5E7196F}"/>
    <cellStyle name="Normal 13 2 4 2 3" xfId="2368" xr:uid="{F3C17DCF-8C52-4988-8CE1-581238E27D79}"/>
    <cellStyle name="Normal 13 2 4 2 4" xfId="1201" xr:uid="{CC6E356C-4FD6-4CF8-9BAA-3B927FDC424D}"/>
    <cellStyle name="Normal 13 2 4 2 5" xfId="1155" xr:uid="{9379DC9F-8DD2-48A0-B172-32B782592CFE}"/>
    <cellStyle name="Normal 13 2 4 3" xfId="1351" xr:uid="{4C7F8AE4-5EAF-4A12-9D8D-1A9498B86D22}"/>
    <cellStyle name="Normal 13 2 4 4" xfId="2254" xr:uid="{8298525E-7CB5-4D3A-9B13-84299D02AFE4}"/>
    <cellStyle name="Normal 13 2 4 5" xfId="1548" xr:uid="{2B46759D-6450-426D-8448-61409D93CE98}"/>
    <cellStyle name="Normal 13 2 4 6" xfId="1008" xr:uid="{EAF80F62-8641-4363-912D-4D59651F120D}"/>
    <cellStyle name="Normal 13 2 5" xfId="725" xr:uid="{13862D8D-C120-4ACD-9F73-65901595AA90}"/>
    <cellStyle name="Normal 13 2 5 2" xfId="1435" xr:uid="{1A6F4700-B55D-48F4-BEC3-D441D0EC9988}"/>
    <cellStyle name="Normal 13 2 5 3" xfId="2321" xr:uid="{29C53640-900D-4628-816F-B37139B8D2C7}"/>
    <cellStyle name="Normal 13 2 5 4" xfId="1632" xr:uid="{3E073B06-3514-44F9-BF36-0D99756F2E42}"/>
    <cellStyle name="Normal 13 2 5 5" xfId="1009" xr:uid="{FB8E893D-BB94-435E-BD57-C714B1DFFEC0}"/>
    <cellStyle name="Normal 13 2 6" xfId="1245" xr:uid="{B90B9646-31F1-4FD2-8A43-942405B0C152}"/>
    <cellStyle name="Normal 13 2 7" xfId="2207" xr:uid="{6E3D3866-C4FA-4BA1-9A11-A1F70B421B0F}"/>
    <cellStyle name="Normal 13 2 8" xfId="1630" xr:uid="{8B70D06E-E6DD-46C3-9DB2-22004A002FB9}"/>
    <cellStyle name="Normal 13 2 9" xfId="988" xr:uid="{66937E46-AFF7-45B2-B8FC-5D8B6E254F73}"/>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489" xr:uid="{88C5E167-A3D8-47A4-8F81-5CCFDC8117C0}"/>
    <cellStyle name="Normal 13 3 2 2 2 3" xfId="2375" xr:uid="{CBC457F9-BAF3-439D-9792-410307E6B9E7}"/>
    <cellStyle name="Normal 13 3 2 2 2 4" xfId="1266" xr:uid="{71AB3DFF-8F57-4C12-95CD-9FE073C02C13}"/>
    <cellStyle name="Normal 13 3 2 2 2 5" xfId="1152" xr:uid="{7B72549C-7444-426D-A9C0-675D87C69825}"/>
    <cellStyle name="Normal 13 3 2 2 3" xfId="1358" xr:uid="{CE5F59E3-71C4-4F49-BDE8-FBA05A0C31F4}"/>
    <cellStyle name="Normal 13 3 2 2 4" xfId="2261" xr:uid="{0C15BF4F-B788-4FC3-B4EB-F155920231A7}"/>
    <cellStyle name="Normal 13 3 2 2 5" xfId="2048" xr:uid="{DD3932CA-AE64-429E-AF1D-CD0B3B742DF3}"/>
    <cellStyle name="Normal 13 3 2 2 6" xfId="1010" xr:uid="{A7B9AC49-5ABF-48A7-98DA-4E005C434C5C}"/>
    <cellStyle name="Normal 13 3 2 3" xfId="732" xr:uid="{C506AF63-BAF5-446B-8634-6B173C3D2277}"/>
    <cellStyle name="Normal 13 3 2 3 2" xfId="1442" xr:uid="{17FBA939-AB67-4DF3-BAF8-E67F30CBF119}"/>
    <cellStyle name="Normal 13 3 2 3 3" xfId="2328" xr:uid="{7FD13C2D-FCBF-47AD-8D2E-2D4B1B6A92B9}"/>
    <cellStyle name="Normal 13 3 2 3 4" xfId="1264" xr:uid="{C47C16AF-FB46-4673-AC6A-8FB704FB9A12}"/>
    <cellStyle name="Normal 13 3 2 3 5" xfId="1011" xr:uid="{8942FC66-BDB7-402F-9D5D-F14EB6C1870E}"/>
    <cellStyle name="Normal 13 3 2 4" xfId="1252" xr:uid="{8C562AEE-549D-4F33-A99C-B776F40FCEE7}"/>
    <cellStyle name="Normal 13 3 2 5" xfId="2214" xr:uid="{09C8D610-2808-48CC-A42C-1259C2533F94}"/>
    <cellStyle name="Normal 13 3 2 6" xfId="1191" xr:uid="{03E9DE4C-11E5-4074-8927-27E383F15EAF}"/>
    <cellStyle name="Normal 13 3 2 7" xfId="1151" xr:uid="{D065617A-B267-400C-A85A-FD6C288DA00E}"/>
    <cellStyle name="Normal 13 3 3" xfId="641" xr:uid="{00000000-0005-0000-0000-000054020000}"/>
    <cellStyle name="Normal 13 3 3 2" xfId="778" xr:uid="{2D64F0B6-F2D4-4753-ACAB-B8970C19DF11}"/>
    <cellStyle name="Normal 13 3 3 2 2" xfId="1488" xr:uid="{68C73D60-DAE0-4CCC-A6DD-159AC176C2E2}"/>
    <cellStyle name="Normal 13 3 3 2 3" xfId="2374" xr:uid="{1AD24632-2CC1-4103-9E65-794FD5FBBF2D}"/>
    <cellStyle name="Normal 13 3 3 2 4" xfId="1040" xr:uid="{BB475FAE-220F-4859-99E0-FF42DE90800F}"/>
    <cellStyle name="Normal 13 3 3 2 5" xfId="1153" xr:uid="{42F63C8F-8278-49C0-A78C-59CF386B7AD1}"/>
    <cellStyle name="Normal 13 3 3 3" xfId="1357" xr:uid="{F9F2A5F5-A87F-4FCF-ABB2-B8D3D5B6E590}"/>
    <cellStyle name="Normal 13 3 3 4" xfId="2260" xr:uid="{DC332278-A582-43B6-9CD7-E9251FE91AA4}"/>
    <cellStyle name="Normal 13 3 3 5" xfId="1039" xr:uid="{34F49437-43A6-4D5D-9F04-B0562E5FA7FA}"/>
    <cellStyle name="Normal 13 3 3 6" xfId="1115" xr:uid="{DEF6A4E0-751C-49EE-B4A8-D7643023480A}"/>
    <cellStyle name="Normal 13 3 4" xfId="731" xr:uid="{A8FFA28B-3FBA-4810-9FB7-E8BC8786E106}"/>
    <cellStyle name="Normal 13 3 4 2" xfId="1441" xr:uid="{5464DA8E-6BBB-4458-B43E-362AC0C3CE49}"/>
    <cellStyle name="Normal 13 3 4 3" xfId="2327" xr:uid="{63DE52C3-C987-49D5-8267-123B0D0265E2}"/>
    <cellStyle name="Normal 13 3 4 4" xfId="1041" xr:uid="{5C30891E-B0DB-4FCD-A8E7-21C00857DA39}"/>
    <cellStyle name="Normal 13 3 4 5" xfId="1012" xr:uid="{CD1DA182-3E2A-4FAD-BEC5-FD6CA9856723}"/>
    <cellStyle name="Normal 13 3 5" xfId="1251" xr:uid="{A7FF0467-D38C-401D-A8FA-CEEDE8CFB24D}"/>
    <cellStyle name="Normal 13 3 6" xfId="2213" xr:uid="{ABB95F6F-1256-467C-835D-DD10E16DF48A}"/>
    <cellStyle name="Normal 13 3 7" xfId="1291" xr:uid="{E95FF84C-5A4E-42DA-BED1-62C69C00DD59}"/>
    <cellStyle name="Normal 13 3 8" xfId="1114" xr:uid="{E4BEFAC0-EB4C-42BB-B7D2-7117746962A8}"/>
    <cellStyle name="Normal 13 4" xfId="515" xr:uid="{00000000-0005-0000-0000-000055020000}"/>
    <cellStyle name="Normal 13 4 2" xfId="643" xr:uid="{00000000-0005-0000-0000-000056020000}"/>
    <cellStyle name="Normal 13 4 2 2" xfId="780" xr:uid="{1C21DE69-2493-4CFD-AB7C-13CD278C565F}"/>
    <cellStyle name="Normal 13 4 2 2 2" xfId="1490" xr:uid="{B9B5F168-5977-4E53-976C-2F0A160B5459}"/>
    <cellStyle name="Normal 13 4 2 2 3" xfId="2376" xr:uid="{3DC0AB4F-17AF-40D6-88A5-8569788357C2}"/>
    <cellStyle name="Normal 13 4 2 2 4" xfId="1042" xr:uid="{03D5626D-0CFF-4548-A88A-D10E3EA6ECA8}"/>
    <cellStyle name="Normal 13 4 2 2 5" xfId="1538" xr:uid="{05EC6577-4BBD-4455-9774-40F9BC170A17}"/>
    <cellStyle name="Normal 13 4 2 3" xfId="1359" xr:uid="{3D8E0E4D-3AFF-4A9B-A45E-7556CC3CCFA3}"/>
    <cellStyle name="Normal 13 4 2 4" xfId="2262" xr:uid="{D667648E-6E00-458A-8DEB-8A3AAC0456E8}"/>
    <cellStyle name="Normal 13 4 2 5" xfId="1093" xr:uid="{75571065-D110-44C6-AD9E-2600B72A8ABE}"/>
    <cellStyle name="Normal 13 4 2 6" xfId="1013" xr:uid="{0FF882DC-5E84-42F8-9FE9-0DE1D17C9E46}"/>
    <cellStyle name="Normal 13 4 3" xfId="733" xr:uid="{38E01FFC-D61C-4E61-B3A4-423B54ECD7D6}"/>
    <cellStyle name="Normal 13 4 3 2" xfId="1443" xr:uid="{BAE159AD-9CD0-432B-AA4E-0A86DD90010A}"/>
    <cellStyle name="Normal 13 4 3 3" xfId="2329" xr:uid="{86B8BE1A-64CB-448A-BDDB-51578C7A485E}"/>
    <cellStyle name="Normal 13 4 3 4" xfId="1043" xr:uid="{3A591104-2467-48CD-BF78-923C889A6583}"/>
    <cellStyle name="Normal 13 4 3 5" xfId="1014" xr:uid="{02989994-B1EA-4518-AD82-ED805216FE31}"/>
    <cellStyle name="Normal 13 4 4" xfId="1253" xr:uid="{5CF7B53B-C507-48EE-9510-6FAF75072787}"/>
    <cellStyle name="Normal 13 4 5" xfId="2215" xr:uid="{A4ADEC65-ECFB-419A-A7F3-9B05590880D3}"/>
    <cellStyle name="Normal 13 4 6" xfId="1092" xr:uid="{A171F391-C7FB-4867-B011-296A8F229676}"/>
    <cellStyle name="Normal 13 4 7" xfId="1154" xr:uid="{FF7AC96E-FA3B-40EA-9A61-28DB5D71FC04}"/>
    <cellStyle name="Normal 13 5" xfId="634" xr:uid="{00000000-0005-0000-0000-000057020000}"/>
    <cellStyle name="Normal 13 5 2" xfId="771" xr:uid="{F8A01035-FD81-4170-AC37-95B4477EB95E}"/>
    <cellStyle name="Normal 13 5 2 2" xfId="1481" xr:uid="{D7164B82-5171-4462-99E7-D1A10DB63617}"/>
    <cellStyle name="Normal 13 5 2 3" xfId="2367" xr:uid="{FE7424E1-C2F4-4B5A-8174-2FC9CE6B04B6}"/>
    <cellStyle name="Normal 13 5 2 4" xfId="1045" xr:uid="{C630C573-2011-48AA-B23B-32DB796F74E8}"/>
    <cellStyle name="Normal 13 5 2 5" xfId="1268" xr:uid="{4E74A4AF-80A7-4D02-9623-411AADFDA625}"/>
    <cellStyle name="Normal 13 5 3" xfId="1350" xr:uid="{1C95AA72-0BB6-49D7-9DB3-BEBB622E7779}"/>
    <cellStyle name="Normal 13 5 4" xfId="2253" xr:uid="{5520AEBF-B739-4EC6-9E8C-C78DA3E4AA77}"/>
    <cellStyle name="Normal 13 5 5" xfId="1044" xr:uid="{54F86E95-F0E5-4853-8BCE-7C2D17A14D8B}"/>
    <cellStyle name="Normal 13 5 6" xfId="1117" xr:uid="{C40D6D7B-D2AB-4082-BE4C-1AC3ECC531BA}"/>
    <cellStyle name="Normal 13 6" xfId="516" xr:uid="{00000000-0005-0000-0000-000058020000}"/>
    <cellStyle name="Normal 13 6 2" xfId="644" xr:uid="{00000000-0005-0000-0000-000059020000}"/>
    <cellStyle name="Normal 13 6 2 2" xfId="781" xr:uid="{57E1D229-3A53-40B5-BE22-FDB47E104338}"/>
    <cellStyle name="Normal 13 6 2 2 2" xfId="1491" xr:uid="{EFAD3366-00BD-49E3-AD3A-2EB3D19F7136}"/>
    <cellStyle name="Normal 13 6 2 2 3" xfId="2377" xr:uid="{CBCF2DCB-B727-43C1-9799-B9E7E243DB6B}"/>
    <cellStyle name="Normal 13 6 2 2 4" xfId="848" xr:uid="{CDDEA423-B745-4D14-84C4-DD2F0B0C40B7}"/>
    <cellStyle name="Normal 13 6 2 2 5" xfId="1118" xr:uid="{BD9C18E8-F543-4D67-9101-F17AD6E96186}"/>
    <cellStyle name="Normal 13 6 2 3" xfId="1360" xr:uid="{5F41585F-E205-49E0-8166-A88CDC1F4C01}"/>
    <cellStyle name="Normal 13 6 2 4" xfId="2263" xr:uid="{F504A066-E4B1-4794-9904-DD8BF493E221}"/>
    <cellStyle name="Normal 13 6 2 5" xfId="1387" xr:uid="{3C619229-CC78-4596-92CE-2EBCD748F70B}"/>
    <cellStyle name="Normal 13 6 2 6" xfId="1016" xr:uid="{49B5DED5-34E8-4066-9BEB-306657CFDC3E}"/>
    <cellStyle name="Normal 13 6 3" xfId="734" xr:uid="{6D8D5F10-C45C-44AF-9B94-9F21A3A87E4B}"/>
    <cellStyle name="Normal 13 6 3 2" xfId="1444" xr:uid="{519859EB-3EE5-4DA0-8899-5F8A125DBD52}"/>
    <cellStyle name="Normal 13 6 3 3" xfId="2330" xr:uid="{72E6E1C3-2C4A-42F3-BFBB-ABD81559BE11}"/>
    <cellStyle name="Normal 13 6 3 4" xfId="1301" xr:uid="{3E149937-D45C-4467-B3CD-AE6A4EA4F475}"/>
    <cellStyle name="Normal 13 6 3 5" xfId="1017" xr:uid="{86A0DBA7-7FC3-43E9-8B73-8AB795C3653C}"/>
    <cellStyle name="Normal 13 6 4" xfId="1254" xr:uid="{AC8F204A-89AA-48AE-AB8F-B9F4A66F6DF0}"/>
    <cellStyle name="Normal 13 6 5" xfId="2216" xr:uid="{8C6CBB06-3A43-42E0-9F2F-7304AAB8F020}"/>
    <cellStyle name="Normal 13 6 6" xfId="1135" xr:uid="{B81E6C40-D554-46E5-98EF-3C80E7CE7F35}"/>
    <cellStyle name="Normal 13 6 7" xfId="1015" xr:uid="{409FE56B-D036-457C-8454-D0BB6A22510D}"/>
    <cellStyle name="Normal 13 7" xfId="724" xr:uid="{8A2E9159-67EF-4D2A-B9C2-AE5A64726B19}"/>
    <cellStyle name="Normal 13 7 2" xfId="1434" xr:uid="{DD9F6ECF-D514-46C4-A86E-FF9424935A4D}"/>
    <cellStyle name="Normal 13 7 3" xfId="2320" xr:uid="{E22B22A3-F8F5-44FA-A7BA-2C0619C8F347}"/>
    <cellStyle name="Normal 13 7 4" xfId="1202" xr:uid="{CBBD5EC8-602B-43FE-B88A-7A248D73E675}"/>
    <cellStyle name="Normal 13 7 5" xfId="1018" xr:uid="{1654F7F3-27E8-4819-8C83-AF51442E2487}"/>
    <cellStyle name="Normal 13 8" xfId="827" xr:uid="{EFDFA653-4B61-4972-8F4B-C60793DA36FB}"/>
    <cellStyle name="Normal 13 8 2" xfId="1537" xr:uid="{90947EA8-8426-4F96-8888-96AF72B55885}"/>
    <cellStyle name="Normal 13 8 3" xfId="2423" xr:uid="{5FF09E5A-7EE8-47E5-9989-DC95C594CB9F}"/>
    <cellStyle name="Normal 13 8 4" xfId="2047" xr:uid="{83C425B8-B1F0-4704-9CC5-A0952AC6059E}"/>
    <cellStyle name="Normal 13 8 5" xfId="1119" xr:uid="{59424D84-7386-40AA-A419-B744EBFE5FD5}"/>
    <cellStyle name="Normal 13 9" xfId="826" xr:uid="{D4C677BD-5786-4D10-8940-E8BAED57CE72}"/>
    <cellStyle name="Normal 13 9 2" xfId="1536" xr:uid="{D33EDC4D-F1F8-456B-B09B-DDC13B689DD7}"/>
    <cellStyle name="Normal 13 9 3" xfId="2422" xr:uid="{67F7A32C-5652-47C5-AD09-F29D38DA118E}"/>
    <cellStyle name="Normal 13 9 4" xfId="1604" xr:uid="{9D84F69C-7EBA-48F7-9D99-0A7CBF3F6FC7}"/>
    <cellStyle name="Normal 13 9 5" xfId="1019" xr:uid="{F00CCF9F-AF41-4E22-9ACD-AD51A4BDA1DC}"/>
    <cellStyle name="Normal 15" xfId="517" xr:uid="{00000000-0005-0000-0000-00005A020000}"/>
    <cellStyle name="Normal 15 2" xfId="1120" xr:uid="{ED5C63E5-725B-4672-99A7-08DF6378DA54}"/>
    <cellStyle name="Normal 16" xfId="518" xr:uid="{00000000-0005-0000-0000-00005B020000}"/>
    <cellStyle name="Normal 16 2" xfId="1020" xr:uid="{F474455C-3C0A-4278-BBB8-E2A64C84F972}"/>
    <cellStyle name="Normal 17" xfId="519" xr:uid="{00000000-0005-0000-0000-00005C020000}"/>
    <cellStyle name="Normal 17 2" xfId="1121" xr:uid="{D3F4A10C-6EAD-4694-9FB1-9D16F4ED8276}"/>
    <cellStyle name="Normal 19" xfId="520" xr:uid="{00000000-0005-0000-0000-00005D020000}"/>
    <cellStyle name="Normal 19 2" xfId="1116" xr:uid="{2C8BC6A3-A005-4C71-94D7-D6AF0E5B116D}"/>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492" xr:uid="{DFAFD8B5-F1AD-463F-BD8F-30F6054972CD}"/>
    <cellStyle name="Normal 2 2 2 2 2 3" xfId="2378" xr:uid="{A452718A-7C24-4919-9871-2B198A6AD24D}"/>
    <cellStyle name="Normal 2 2 2 2 2 4" xfId="1047" xr:uid="{1B69F052-5D16-4016-85C6-F7D08CD36273}"/>
    <cellStyle name="Normal 2 2 2 2 2 5" xfId="1022" xr:uid="{B2663F2A-4C60-4212-B666-F260C562422B}"/>
    <cellStyle name="Normal 2 2 2 2 3" xfId="1361" xr:uid="{11E0F0DB-2C20-4821-93FD-8B83E007E8AF}"/>
    <cellStyle name="Normal 2 2 2 2 4" xfId="2264" xr:uid="{E1A79B07-9A24-491A-902F-8DB47362F1DF}"/>
    <cellStyle name="Normal 2 2 2 2 5" xfId="1555" xr:uid="{5C340B78-CC98-4AE0-902F-B26A7897440C}"/>
    <cellStyle name="Normal 2 2 2 2 6" xfId="1160" xr:uid="{969D0819-AA5D-4D1C-A73F-0185AFE3A3FD}"/>
    <cellStyle name="Normal 2 2 2 3" xfId="735" xr:uid="{A3802D78-3B2F-46A9-976C-16D5D1A814A2}"/>
    <cellStyle name="Normal 2 2 2 3 2" xfId="1445" xr:uid="{8040EA22-6580-4FEB-8ABE-E1AF5BF062DB}"/>
    <cellStyle name="Normal 2 2 2 3 3" xfId="2331" xr:uid="{0D43A2B5-CEA8-4C8A-B051-FA510D522FC3}"/>
    <cellStyle name="Normal 2 2 2 3 4" xfId="1048" xr:uid="{6D6065FF-89F3-43EF-9C11-8FA6446C2F68}"/>
    <cellStyle name="Normal 2 2 2 3 5" xfId="1157" xr:uid="{87EAAA8F-321F-4A00-AE47-D60698A0F5BD}"/>
    <cellStyle name="Normal 2 2 2 4" xfId="1261" xr:uid="{91DCCA70-7E75-4739-8B10-9C0F23D443FF}"/>
    <cellStyle name="Normal 2 2 2 5" xfId="2217" xr:uid="{C8DECA95-90FC-456E-A4EF-AD5648E0C20E}"/>
    <cellStyle name="Normal 2 2 2 6" xfId="2127" xr:uid="{2A69D526-981D-43DD-B1F9-9B75C18914D5}"/>
    <cellStyle name="Normal 2 2 2 7" xfId="1122" xr:uid="{1AA75A46-B2EE-41FE-A247-C948DB3C973C}"/>
    <cellStyle name="Normal 2 2 3" xfId="524" xr:uid="{00000000-0005-0000-0000-000062020000}"/>
    <cellStyle name="Normal 2 2 3 2" xfId="646" xr:uid="{00000000-0005-0000-0000-000063020000}"/>
    <cellStyle name="Normal 2 2 3 2 2" xfId="783" xr:uid="{C566D045-DC4F-4DC4-8267-F76C64080F82}"/>
    <cellStyle name="Normal 2 2 3 2 2 2" xfId="1493" xr:uid="{61F009F6-6006-46C6-938D-ACE4F095D46F}"/>
    <cellStyle name="Normal 2 2 3 2 2 3" xfId="2379" xr:uid="{6003DAB6-561E-4045-B7BA-D1250D1367B6}"/>
    <cellStyle name="Normal 2 2 3 2 2 4" xfId="1616" xr:uid="{4729E6D2-448A-49EF-8F7A-17E79D803B66}"/>
    <cellStyle name="Normal 2 2 3 2 2 5" xfId="1337" xr:uid="{AE4015F3-94A7-4AC7-9043-E67F68A89F30}"/>
    <cellStyle name="Normal 2 2 3 2 3" xfId="1362" xr:uid="{6C33E49A-1038-4B37-8F88-F9DDDCD2E2E5}"/>
    <cellStyle name="Normal 2 2 3 2 4" xfId="2265" xr:uid="{32BE4F30-2B06-48F7-BB81-85BAC5FFEF2A}"/>
    <cellStyle name="Normal 2 2 3 2 5" xfId="1388" xr:uid="{EC0B4E10-6E70-457A-A337-E98D4D2B9201}"/>
    <cellStyle name="Normal 2 2 3 2 6" xfId="1123" xr:uid="{19468C8C-7253-4C63-A49A-73350346AA1F}"/>
    <cellStyle name="Normal 2 2 3 3" xfId="736" xr:uid="{D9BD5694-2E8F-4E1C-9453-E73B38E022CC}"/>
    <cellStyle name="Normal 2 2 3 3 2" xfId="1446" xr:uid="{F71FE21D-059E-4C86-B27E-85FD7FD7C31C}"/>
    <cellStyle name="Normal 2 2 3 3 3" xfId="2332" xr:uid="{E1B04C72-7ADC-460B-9117-0DE2E1066769}"/>
    <cellStyle name="Normal 2 2 3 3 4" xfId="2156" xr:uid="{51450B61-0FD7-47E3-B0EE-2079E2B34839}"/>
    <cellStyle name="Normal 2 2 3 3 5" xfId="1024" xr:uid="{8BFC47D7-1F39-4093-B43E-D42ECA316FDA}"/>
    <cellStyle name="Normal 2 2 3 4" xfId="1262" xr:uid="{ABB1811E-4827-4F36-8D6F-03E5E780F373}"/>
    <cellStyle name="Normal 2 2 3 5" xfId="2218" xr:uid="{307015EB-B748-4127-95C5-8F4085B4AFD1}"/>
    <cellStyle name="Normal 2 2 3 6" xfId="1137" xr:uid="{7FAEBB77-6274-4C27-950E-C01FA0B9E169}"/>
    <cellStyle name="Normal 2 2 3 7" xfId="1023" xr:uid="{951825EB-3C11-44AE-894D-7CD70FA86D8B}"/>
    <cellStyle name="Normal 2 2 4" xfId="1021" xr:uid="{80427626-7414-48FE-B409-BD62BA2808AD}"/>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494" xr:uid="{6565E9C0-422D-408F-8B11-E84936DC5551}"/>
    <cellStyle name="Normal 2 3 2 2 2 3" xfId="2380" xr:uid="{9E957D7E-706C-476D-99E1-D7B79ED9494B}"/>
    <cellStyle name="Normal 2 3 2 2 2 4" xfId="1049" xr:uid="{E721DBE0-67EA-44BB-9B37-7B0B18644817}"/>
    <cellStyle name="Normal 2 3 2 2 2 5" xfId="1028" xr:uid="{A17CF2A9-C963-406B-88EC-CF44F8C5364F}"/>
    <cellStyle name="Normal 2 3 2 2 3" xfId="1363" xr:uid="{B2E5C4EB-2E5E-44E0-B3D8-E222A1281B8B}"/>
    <cellStyle name="Normal 2 3 2 2 4" xfId="2266" xr:uid="{B39961DB-E71C-4B78-B5C1-5A815A52E251}"/>
    <cellStyle name="Normal 2 3 2 2 5" xfId="1292" xr:uid="{BCC2B693-96DE-41D7-9A84-4A1DE0E0175A}"/>
    <cellStyle name="Normal 2 3 2 2 6" xfId="1027" xr:uid="{68DADAC6-3D6D-4E98-AC1D-4C16F80F41E4}"/>
    <cellStyle name="Normal 2 3 2 3" xfId="737" xr:uid="{9AB5990D-0C25-4A4B-BDB5-317FA693F5A2}"/>
    <cellStyle name="Normal 2 3 2 3 2" xfId="1447" xr:uid="{90D885BB-34FC-43BD-ACC9-F10286532DE2}"/>
    <cellStyle name="Normal 2 3 2 3 3" xfId="2333" xr:uid="{713065AC-89D2-4FD6-891F-9B383C75BD41}"/>
    <cellStyle name="Normal 2 3 2 3 4" xfId="1050" xr:uid="{2BC629AA-1460-4368-9A9E-8E71010B22AA}"/>
    <cellStyle name="Normal 2 3 2 3 5" xfId="1029" xr:uid="{CA485BAD-4F8E-45AF-B911-B5FEC792BB04}"/>
    <cellStyle name="Normal 2 3 2 4" xfId="1263" xr:uid="{2ACCC711-0083-41F1-AEF5-17D0D15543BB}"/>
    <cellStyle name="Normal 2 3 2 5" xfId="2219" xr:uid="{0A6EDF3E-4DE3-439F-9C68-AE16784920D5}"/>
    <cellStyle name="Normal 2 3 2 6" xfId="1665" xr:uid="{34177AAD-DFD7-461A-AA01-87D428440A18}"/>
    <cellStyle name="Normal 2 3 2 7" xfId="1026" xr:uid="{F9CB9EFC-37DB-4185-9774-29A392A4E592}"/>
    <cellStyle name="Normal 2 3 3" xfId="1025" xr:uid="{8793A14F-4C8F-404E-80E2-7A4D5B1DE3C6}"/>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495" xr:uid="{94605502-CEC8-4971-94A8-566F6D0DB4AD}"/>
    <cellStyle name="Normal 2 4 2 2 2 3" xfId="2381" xr:uid="{B76674E5-BF57-4D90-BAEB-F0ECA148445F}"/>
    <cellStyle name="Normal 2 4 2 2 2 4" xfId="1697" xr:uid="{5CA7AFF4-56F6-41DD-BA5F-EC3229D93A3C}"/>
    <cellStyle name="Normal 2 4 2 2 2 5" xfId="1128" xr:uid="{991DEE84-3DC5-4755-ADB2-49696404140A}"/>
    <cellStyle name="Normal 2 4 2 2 3" xfId="1364" xr:uid="{B85660A4-6DE6-44DB-9283-76349EA06690}"/>
    <cellStyle name="Normal 2 4 2 2 4" xfId="2267" xr:uid="{561E0B19-65F0-460A-81DC-10DCB021256B}"/>
    <cellStyle name="Normal 2 4 2 2 5" xfId="2157" xr:uid="{BD36F118-0556-4F69-A189-81343C327560}"/>
    <cellStyle name="Normal 2 4 2 2 6" xfId="1032" xr:uid="{0495D83D-5EC4-449F-BEB2-752EEF5E5B31}"/>
    <cellStyle name="Normal 2 4 2 3" xfId="738" xr:uid="{5D198248-154E-4873-9612-83DD012631A4}"/>
    <cellStyle name="Normal 2 4 2 3 2" xfId="1448" xr:uid="{01F3A090-DC8C-4F3D-8316-5A2AA0F033E5}"/>
    <cellStyle name="Normal 2 4 2 3 3" xfId="2334" xr:uid="{59410243-DE5D-49E5-8DD4-A9B9EC6BDB3C}"/>
    <cellStyle name="Normal 2 4 2 3 4" xfId="1205" xr:uid="{53A1BF8F-AB0A-4B87-A2ED-8A1B70D69227}"/>
    <cellStyle name="Normal 2 4 2 3 5" xfId="1229" xr:uid="{E195213C-0B40-4EBD-B706-38493B82C068}"/>
    <cellStyle name="Normal 2 4 2 4" xfId="1265" xr:uid="{0FCFD5B0-0A3E-4D5F-8F88-AD36E2A2CB07}"/>
    <cellStyle name="Normal 2 4 2 5" xfId="2220" xr:uid="{D727A5B5-5859-4216-B5FD-35C57A9E60F5}"/>
    <cellStyle name="Normal 2 4 2 6" xfId="1234" xr:uid="{F0174724-F636-4B37-AFA3-E2526D3D77C0}"/>
    <cellStyle name="Normal 2 4 2 7" xfId="1031" xr:uid="{68EFA3D5-30D6-4FF6-A13E-78B95BFD5C97}"/>
    <cellStyle name="Normal 2 4 3" xfId="1030" xr:uid="{F3DFDE7B-786A-40D7-BD19-01CFA7AED1A8}"/>
    <cellStyle name="Normal 2 5" xfId="529" xr:uid="{00000000-0005-0000-0000-00006A020000}"/>
    <cellStyle name="Normal 2 5 2" xfId="1542" xr:uid="{29CA12AC-422B-4677-85A7-9E9848C1A33B}"/>
    <cellStyle name="Normal 2 5 3" xfId="1700" xr:uid="{A9A81D58-199A-437A-A709-ADE038A37009}"/>
    <cellStyle name="Normal 2 6" xfId="829" xr:uid="{FB4B03B4-0751-4154-9B1F-3E56D479FA98}"/>
    <cellStyle name="Normal 2 6 2" xfId="1702" xr:uid="{6A8B8775-0848-489E-8AB9-19A9A918240A}"/>
    <cellStyle name="Normal 2 7" xfId="1158" xr:uid="{4395DE36-76F2-48FA-BECA-7C1DC52540D7}"/>
    <cellStyle name="Normal 23" xfId="530" xr:uid="{00000000-0005-0000-0000-00006B020000}"/>
    <cellStyle name="Normal 23 2" xfId="1195" xr:uid="{C225E70C-CCC0-4FB0-8D84-55138DE54BF6}"/>
    <cellStyle name="Normal 3" xfId="531" xr:uid="{00000000-0005-0000-0000-00006C020000}"/>
    <cellStyle name="Normal 3 2" xfId="532" xr:uid="{00000000-0005-0000-0000-00006D020000}"/>
    <cellStyle name="Normal 3 2 11" xfId="533" xr:uid="{00000000-0005-0000-0000-00006E020000}"/>
    <cellStyle name="Normal 3 2 11 2" xfId="1033" xr:uid="{45C93E3D-5CCE-45FD-8A2F-D834A5D3EC64}"/>
    <cellStyle name="Normal 3 2 2" xfId="649" xr:uid="{00000000-0005-0000-0000-00006F020000}"/>
    <cellStyle name="Normal 3 2 2 2" xfId="786" xr:uid="{631EF021-C6D5-4869-820A-220D3D5CB304}"/>
    <cellStyle name="Normal 3 2 2 2 2" xfId="1496" xr:uid="{A85FBDE8-0D15-464E-A0EC-04618F01BE34}"/>
    <cellStyle name="Normal 3 2 2 2 3" xfId="2382" xr:uid="{0E3E647E-6FC5-41B2-940F-D4899C6EBA01}"/>
    <cellStyle name="Normal 3 2 2 2 4" xfId="1055" xr:uid="{5C279523-202E-4DAE-8C2F-9779023FCFF0}"/>
    <cellStyle name="Normal 3 2 2 2 5" xfId="1230" xr:uid="{46943C35-5CA8-4B73-9D4F-0550F55AB6F6}"/>
    <cellStyle name="Normal 3 2 2 3" xfId="1365" xr:uid="{60411837-CD3D-47A6-8154-99B6D2F3BB29}"/>
    <cellStyle name="Normal 3 2 2 4" xfId="2268" xr:uid="{1BEABB27-9307-4937-9F3C-510DF97D4585}"/>
    <cellStyle name="Normal 3 2 2 5" xfId="1054" xr:uid="{0110AC5D-EAC6-4073-84ED-4E9CA36777AF}"/>
    <cellStyle name="Normal 3 2 2 6" xfId="1129" xr:uid="{B01C6C57-AFF8-4C72-8464-56FF489D2438}"/>
    <cellStyle name="Normal 3 2 3" xfId="739" xr:uid="{377DC67A-60E6-48D5-A9E8-578699562D33}"/>
    <cellStyle name="Normal 3 2 3 2" xfId="1449" xr:uid="{36A5EAB3-DD1D-48A2-9FF9-24CB4139B4A0}"/>
    <cellStyle name="Normal 3 2 3 3" xfId="2335" xr:uid="{75D78307-D272-4241-815D-521E86CD2C58}"/>
    <cellStyle name="Normal 3 2 3 4" xfId="1139" xr:uid="{4E330D24-12D9-4AC9-9D9F-D63092B717CC}"/>
    <cellStyle name="Normal 3 2 3 5" xfId="1720" xr:uid="{61F49D5A-7E5E-4FF7-AC2E-306DC4BE81B4}"/>
    <cellStyle name="Normal 3 2 4" xfId="1269" xr:uid="{A9AEED2D-B7A8-491C-A130-843FB9BBE724}"/>
    <cellStyle name="Normal 3 2 5" xfId="2221" xr:uid="{036A690F-663A-4E93-AE04-E506920945F7}"/>
    <cellStyle name="Normal 3 2 6" xfId="1052" xr:uid="{B44FFAB1-DEC8-4724-BB32-CAB1BE8F69B2}"/>
    <cellStyle name="Normal 3 2 7" xfId="1317" xr:uid="{F41EFF68-334A-4F4A-A674-563A17D2B8BA}"/>
    <cellStyle name="Normal 3 3" xfId="534" xr:uid="{00000000-0005-0000-0000-000070020000}"/>
    <cellStyle name="Normal 3 3 2" xfId="1346" xr:uid="{6E2CC704-036B-40C5-8DFC-E5AB556A0A34}"/>
    <cellStyle name="Normal 3 3 3" xfId="1549" xr:uid="{5049E0C8-9BA5-4A14-A3DD-7F7E692213E2}"/>
    <cellStyle name="Normal 3 4" xfId="535" xr:uid="{00000000-0005-0000-0000-000071020000}"/>
    <cellStyle name="Normal 3 4 2" xfId="650" xr:uid="{00000000-0005-0000-0000-000072020000}"/>
    <cellStyle name="Normal 3 4 2 2" xfId="787" xr:uid="{F5A9BA4E-6A44-4233-9F34-9361CC11180C}"/>
    <cellStyle name="Normal 3 4 2 2 2" xfId="1497" xr:uid="{209B8A83-2DD7-45A0-B869-EE2E5FEF49AA}"/>
    <cellStyle name="Normal 3 4 2 2 3" xfId="2383" xr:uid="{DD9AD663-1083-4F0D-8B18-B4481F59575C}"/>
    <cellStyle name="Normal 3 4 2 2 4" xfId="1206" xr:uid="{71CDA654-7D34-4068-B45D-42C4F2AB534C}"/>
    <cellStyle name="Normal 3 4 2 2 5" xfId="1318" xr:uid="{6A0EEDF7-224A-4B34-BB31-18AA0C19F14E}"/>
    <cellStyle name="Normal 3 4 2 3" xfId="1366" xr:uid="{B00AD90A-0A52-4B6A-B77C-AC2CFD19B1B8}"/>
    <cellStyle name="Normal 3 4 2 4" xfId="2269" xr:uid="{18044917-6754-4F5E-BA5E-0199B585FE61}"/>
    <cellStyle name="Normal 3 4 2 5" xfId="1547" xr:uid="{E27A4D54-D5B5-464C-8E0C-625D4BB06ADF}"/>
    <cellStyle name="Normal 3 4 2 6" xfId="1614" xr:uid="{B6CEC8C9-82D5-4290-88FB-886C8171A18E}"/>
    <cellStyle name="Normal 3 4 3" xfId="740" xr:uid="{3EA5D8E4-6834-4490-B126-B0CDD22E95FC}"/>
    <cellStyle name="Normal 3 4 3 2" xfId="1450" xr:uid="{2E1A20BC-320B-443F-A18E-AEE6C4CF779B}"/>
    <cellStyle name="Normal 3 4 3 3" xfId="2336" xr:uid="{13E1DBC3-2150-4546-9F9D-EC9DBEFC0824}"/>
    <cellStyle name="Normal 3 4 3 4" xfId="1306" xr:uid="{543CEFC5-4B12-4E02-91BC-59FFE98B1CC6}"/>
    <cellStyle name="Normal 3 4 3 5" xfId="1127" xr:uid="{4295D801-6B42-4C1A-94AC-EB5D5F5D1160}"/>
    <cellStyle name="Normal 3 4 4" xfId="1272" xr:uid="{FC42CFD1-91F7-4EA0-8557-0377630BBAF0}"/>
    <cellStyle name="Normal 3 4 5" xfId="2222" xr:uid="{1D6AAC36-FA75-4A71-87E0-E3D2ECFF502D}"/>
    <cellStyle name="Normal 3 4 6" xfId="1698" xr:uid="{755BDF70-B35C-4C6E-B5BF-7E3AFEAC4F09}"/>
    <cellStyle name="Normal 3 4 7" xfId="1196" xr:uid="{471303DE-59AB-4C97-819D-DCA59160B5BD}"/>
    <cellStyle name="Normal 3 5" xfId="1267" xr:uid="{2E4092FF-6A91-4410-A1DD-F548A9572710}"/>
    <cellStyle name="Normal 3 6" xfId="1305" xr:uid="{28E88615-339C-4AFC-983E-8F54F5B3517F}"/>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500" xr:uid="{3FEE0C33-C534-42B5-87C5-C047EBD5BCB6}"/>
    <cellStyle name="Normal 3 8 2 2 2 2 3" xfId="2386" xr:uid="{FFA8F3FE-66F6-406F-B026-EDB55B68A427}"/>
    <cellStyle name="Normal 3 8 2 2 2 2 4" xfId="1389" xr:uid="{358BB6B8-8AE6-4EB4-80E1-7E136C99C524}"/>
    <cellStyle name="Normal 3 8 2 2 2 2 5" xfId="1543" xr:uid="{481E0218-123B-44A4-99A4-D7C9DB239845}"/>
    <cellStyle name="Normal 3 8 2 2 2 3" xfId="1369" xr:uid="{466A16CC-6E89-485D-AA37-041DD5060029}"/>
    <cellStyle name="Normal 3 8 2 2 2 4" xfId="2272" xr:uid="{C197A513-007B-4CF0-A3DB-EE3F0525C530}"/>
    <cellStyle name="Normal 3 8 2 2 2 5" xfId="1140" xr:uid="{E557B9C6-B6DF-49D1-A11B-890F098BE167}"/>
    <cellStyle name="Normal 3 8 2 2 2 6" xfId="1194" xr:uid="{E1D8D65F-6952-472B-9B58-35E79580A580}"/>
    <cellStyle name="Normal 3 8 2 2 3" xfId="743" xr:uid="{308FA54C-9BC3-4284-9C32-F899617D1BC3}"/>
    <cellStyle name="Normal 3 8 2 2 3 2" xfId="1453" xr:uid="{A7A6B08D-2626-4557-9A49-FF383762A529}"/>
    <cellStyle name="Normal 3 8 2 2 3 3" xfId="2339" xr:uid="{FF9C558D-9127-43BE-9D20-9FA79843C3A2}"/>
    <cellStyle name="Normal 3 8 2 2 3 4" xfId="1719" xr:uid="{5A21218C-FBAF-40DA-A367-9EA53EF9D172}"/>
    <cellStyle name="Normal 3 8 2 2 3 5" xfId="1289" xr:uid="{609ADB8D-9B2A-403D-BD34-C799B248E82A}"/>
    <cellStyle name="Normal 3 8 2 2 4" xfId="1275" xr:uid="{A0253413-01EB-4EC5-A966-6027694EFFC3}"/>
    <cellStyle name="Normal 3 8 2 2 5" xfId="2225" xr:uid="{7AB0D87A-2711-46B7-962C-9F41F626EBCB}"/>
    <cellStyle name="Normal 3 8 2 2 6" xfId="1057" xr:uid="{0990AE31-EF6E-465F-A3BF-78E25BA30250}"/>
    <cellStyle name="Normal 3 8 2 2 7" xfId="2161" xr:uid="{02AB2FD4-8EF3-479A-BBA7-49D116AEC58F}"/>
    <cellStyle name="Normal 3 8 2 3" xfId="652" xr:uid="{00000000-0005-0000-0000-000077020000}"/>
    <cellStyle name="Normal 3 8 2 3 2" xfId="789" xr:uid="{69921434-A489-4286-ADDD-AD50D353D66D}"/>
    <cellStyle name="Normal 3 8 2 3 2 2" xfId="1499" xr:uid="{FA942DA7-CBD5-446B-92B7-3F58B011F227}"/>
    <cellStyle name="Normal 3 8 2 3 2 3" xfId="2385" xr:uid="{6706F1F3-43F6-4949-87C1-1B0AAD8BF817}"/>
    <cellStyle name="Normal 3 8 2 3 2 4" xfId="1207" xr:uid="{4A96CC39-4A26-40C4-906D-0C0370C9BD9A}"/>
    <cellStyle name="Normal 3 8 2 3 2 5" xfId="1576" xr:uid="{1189F504-1726-48FE-9694-5BE4511BAC5B}"/>
    <cellStyle name="Normal 3 8 2 3 3" xfId="1368" xr:uid="{F2A1574F-9D8A-4ED5-8AFC-FDE8310F515A}"/>
    <cellStyle name="Normal 3 8 2 3 4" xfId="2271" xr:uid="{88E35B46-9E60-4494-BEDE-E656D7FB9066}"/>
    <cellStyle name="Normal 3 8 2 3 5" xfId="1302" xr:uid="{968D1791-8F90-41FB-B434-C9B3417AB681}"/>
    <cellStyle name="Normal 3 8 2 3 6" xfId="1126" xr:uid="{338E2C57-52C9-49C8-AA52-2E0B5AC1896F}"/>
    <cellStyle name="Normal 3 8 2 4" xfId="742" xr:uid="{AAEE4AB8-02EC-474A-8844-C6400B8C5517}"/>
    <cellStyle name="Normal 3 8 2 4 2" xfId="1452" xr:uid="{C3096098-394A-47BF-82BA-FC3922D70A75}"/>
    <cellStyle name="Normal 3 8 2 4 3" xfId="2338" xr:uid="{91E6AE2A-30C3-4DCF-8F6F-9CEA17747EC8}"/>
    <cellStyle name="Normal 3 8 2 4 4" xfId="1611" xr:uid="{6B8242CE-C2E2-4CDE-BAEC-EE48A3E92023}"/>
    <cellStyle name="Normal 3 8 2 4 5" xfId="1397" xr:uid="{533C3BCB-A3DF-4EC7-ABC1-62546181C237}"/>
    <cellStyle name="Normal 3 8 2 5" xfId="1274" xr:uid="{B75C993B-3E4F-4ED2-85DD-0BA74FB9AA3F}"/>
    <cellStyle name="Normal 3 8 2 6" xfId="2224" xr:uid="{092A5525-BF97-47A8-8FD7-FD3D92E74B44}"/>
    <cellStyle name="Normal 3 8 2 7" xfId="1056" xr:uid="{9A31ED70-D9E2-402A-9F2A-0003A9005AC9}"/>
    <cellStyle name="Normal 3 8 2 8" xfId="2159" xr:uid="{9A9BB234-EFF6-4CCC-A87B-BB74B65D77CA}"/>
    <cellStyle name="Normal 3 8 3" xfId="539" xr:uid="{00000000-0005-0000-0000-000078020000}"/>
    <cellStyle name="Normal 3 8 3 2" xfId="654" xr:uid="{00000000-0005-0000-0000-000079020000}"/>
    <cellStyle name="Normal 3 8 3 2 2" xfId="791" xr:uid="{F1F1E672-46F7-4F96-AD70-77C2114D89F8}"/>
    <cellStyle name="Normal 3 8 3 2 2 2" xfId="1501" xr:uid="{6EE01CA0-B41E-4E36-817E-D98F5BBF3633}"/>
    <cellStyle name="Normal 3 8 3 2 2 3" xfId="2387" xr:uid="{4A9A7C92-CE48-46C1-8647-74A2A7D2AA9E}"/>
    <cellStyle name="Normal 3 8 3 2 2 4" xfId="1059" xr:uid="{38DBF099-9553-41BE-BFDA-DA05DEF398CF}"/>
    <cellStyle name="Normal 3 8 3 2 2 5" xfId="2155" xr:uid="{D1E3D3C4-384C-44E5-91E7-B070A83F43F0}"/>
    <cellStyle name="Normal 3 8 3 2 3" xfId="1370" xr:uid="{8ECBC68E-EB9A-4EC5-88CF-390B1ED1EE47}"/>
    <cellStyle name="Normal 3 8 3 2 4" xfId="2273" xr:uid="{C3CE8AF5-7266-4B42-9435-BB6E96BFCAB4}"/>
    <cellStyle name="Normal 3 8 3 2 5" xfId="1058" xr:uid="{97863DDF-D8CD-41D9-81B1-77AB03737E1E}"/>
    <cellStyle name="Normal 3 8 3 2 6" xfId="1300" xr:uid="{9CE6741C-7E7D-40C6-B96C-2B26584A7EF5}"/>
    <cellStyle name="Normal 3 8 3 3" xfId="744" xr:uid="{AF3DC75E-05A9-4174-BE89-59F25C5D1C4B}"/>
    <cellStyle name="Normal 3 8 3 3 2" xfId="1454" xr:uid="{220715DD-91F6-4BFD-8EB0-9D584352A579}"/>
    <cellStyle name="Normal 3 8 3 3 3" xfId="2340" xr:uid="{050AE707-FE84-42CD-BDE7-28C43023962F}"/>
    <cellStyle name="Normal 3 8 3 3 4" xfId="1060" xr:uid="{C1F99CF3-9E2A-4541-99AC-32EACD6D9BBF}"/>
    <cellStyle name="Normal 3 8 3 3 5" xfId="1557" xr:uid="{844C4F72-A9B6-4282-ACDC-623F59C51036}"/>
    <cellStyle name="Normal 3 8 3 4" xfId="1276" xr:uid="{C41FC871-DBE6-49C0-8085-EA3548AF7D73}"/>
    <cellStyle name="Normal 3 8 3 5" xfId="2226" xr:uid="{D7600C46-9645-40BF-92D2-A9742DA0E513}"/>
    <cellStyle name="Normal 3 8 3 6" xfId="1600" xr:uid="{72D20516-5775-411F-8598-961082ED217F}"/>
    <cellStyle name="Normal 3 8 3 7" xfId="2096" xr:uid="{568FC7A9-E285-421B-84C9-56B37E8F5EAC}"/>
    <cellStyle name="Normal 3 8 4" xfId="651" xr:uid="{00000000-0005-0000-0000-00007A020000}"/>
    <cellStyle name="Normal 3 8 4 2" xfId="788" xr:uid="{CA7AF605-D634-4851-8C95-3635FFCD681C}"/>
    <cellStyle name="Normal 3 8 4 2 2" xfId="1498" xr:uid="{B10BAA8F-59FE-48C7-A9D4-3EEB1E5F5E7C}"/>
    <cellStyle name="Normal 3 8 4 2 3" xfId="2384" xr:uid="{2B55A21C-7B3C-461E-9E3A-8C707BCB7A9D}"/>
    <cellStyle name="Normal 3 8 4 2 4" xfId="1236" xr:uid="{721C4EBC-37B9-4FE7-A76A-D0A7BF24B12C}"/>
    <cellStyle name="Normal 3 8 4 2 5" xfId="1315" xr:uid="{2A965061-F91B-4CB3-9195-9EC4AFD1E123}"/>
    <cellStyle name="Normal 3 8 4 3" xfId="1367" xr:uid="{924A2ACD-DC60-413D-A9AA-F2A9D381839F}"/>
    <cellStyle name="Normal 3 8 4 4" xfId="2270" xr:uid="{9689D8BC-361E-4EE2-8014-F133CCBBA7B2}"/>
    <cellStyle name="Normal 3 8 4 5" xfId="1143" xr:uid="{B721277E-E310-439D-A66F-2C9FD190DEB9}"/>
    <cellStyle name="Normal 3 8 4 6" xfId="1125" xr:uid="{7F098BD5-719A-4D89-BD52-3550613A5A30}"/>
    <cellStyle name="Normal 3 8 5" xfId="741" xr:uid="{C5F7FE80-F11C-4EC4-8219-37EABB1B2D82}"/>
    <cellStyle name="Normal 3 8 5 2" xfId="1451" xr:uid="{49FDF640-5DF0-41FF-B6DC-91397BB6CCF0}"/>
    <cellStyle name="Normal 3 8 5 3" xfId="2337" xr:uid="{4D2FFD03-7F14-430B-9373-03970A7102A8}"/>
    <cellStyle name="Normal 3 8 5 4" xfId="2045" xr:uid="{3C2840D9-8838-41FB-9C76-35C79A1419B1}"/>
    <cellStyle name="Normal 3 8 5 5" xfId="1299" xr:uid="{5A825A45-AE7C-4A54-8FCC-AE302935EF83}"/>
    <cellStyle name="Normal 3 8 6" xfId="1273" xr:uid="{1E757A8D-086C-4729-8CA7-D7583420A818}"/>
    <cellStyle name="Normal 3 8 7" xfId="2223" xr:uid="{0778E2C0-46B2-4B11-BD1A-50CA27B8335C}"/>
    <cellStyle name="Normal 3 8 8" xfId="1293" xr:uid="{19F0EE0D-59B2-4876-854F-678F0F5567EC}"/>
    <cellStyle name="Normal 3 8 9" xfId="1228" xr:uid="{10C8CC14-E678-4B79-967D-BC964A551EA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502" xr:uid="{0C668D30-DC36-4FD3-BB89-08889A1CBAA2}"/>
    <cellStyle name="Normal 4 2 2 2 3" xfId="2388" xr:uid="{B433F1B9-0CF5-40C1-9888-310E6CD22FA2}"/>
    <cellStyle name="Normal 4 2 2 2 4" xfId="1625" xr:uid="{0E9DAA99-E2DD-4F26-8C94-CB2E431804E7}"/>
    <cellStyle name="Normal 4 2 2 2 5" xfId="1035" xr:uid="{91E0DF1E-6550-4691-8EEF-B9866BA50D04}"/>
    <cellStyle name="Normal 4 2 2 3" xfId="1371" xr:uid="{0228B9C1-C18E-4269-A48A-EFDF8A374A14}"/>
    <cellStyle name="Normal 4 2 2 4" xfId="2274" xr:uid="{5A7386DC-73F5-490B-B7AB-1E7C9F54A76C}"/>
    <cellStyle name="Normal 4 2 2 5" xfId="1722" xr:uid="{D26698B7-9EF9-49B2-98B6-9BE70923EB1F}"/>
    <cellStyle name="Normal 4 2 2 6" xfId="1286" xr:uid="{CE1F1AD3-C82C-4978-B7E9-7CEE9E184DFF}"/>
    <cellStyle name="Normal 4 2 3" xfId="745" xr:uid="{E1A365CE-2A0C-4728-92E4-8FEDE92E0FDB}"/>
    <cellStyle name="Normal 4 2 3 2" xfId="1455" xr:uid="{E94556F0-F187-438B-AA3A-06B3539D712D}"/>
    <cellStyle name="Normal 4 2 3 3" xfId="2341" xr:uid="{D85784C2-47BD-41F8-A0BB-C0C54C403827}"/>
    <cellStyle name="Normal 4 2 3 4" xfId="1142" xr:uid="{05D402BC-476A-461B-A6DF-A74AB7CEAC5D}"/>
    <cellStyle name="Normal 4 2 3 5" xfId="1199" xr:uid="{E5E45442-6AB8-4B51-9CE2-CAE7DCDFE54B}"/>
    <cellStyle name="Normal 4 2 4" xfId="1277" xr:uid="{974287D3-EC56-46D3-A22A-6CACEB75F82F}"/>
    <cellStyle name="Normal 4 2 5" xfId="2227" xr:uid="{FE874B52-4EDD-427B-8803-C789DD10BB36}"/>
    <cellStyle name="Normal 4 2 6" xfId="1210" xr:uid="{C46224A7-85EF-44B2-A401-EE9FA9F8E51F}"/>
    <cellStyle name="Normal 4 2 7" xfId="2128" xr:uid="{65030998-FA1E-4C9D-9CB2-5037A452BE13}"/>
    <cellStyle name="Normal 4 3" xfId="542" xr:uid="{00000000-0005-0000-0000-00007E020000}"/>
    <cellStyle name="Normal 4 3 2" xfId="1723" xr:uid="{4CCA7969-56E4-4CAC-B610-E661E45986CC}"/>
    <cellStyle name="Normal 4 4" xfId="543" xr:uid="{00000000-0005-0000-0000-00007F020000}"/>
    <cellStyle name="Normal 4 4 2" xfId="656" xr:uid="{00000000-0005-0000-0000-000080020000}"/>
    <cellStyle name="Normal 4 4 2 2" xfId="793" xr:uid="{6A4B97AF-DAD1-44EE-A621-130B771BDE6D}"/>
    <cellStyle name="Normal 4 4 2 2 2" xfId="1503" xr:uid="{C895C85A-7560-4E6D-8627-E86F387B0325}"/>
    <cellStyle name="Normal 4 4 2 2 3" xfId="2389" xr:uid="{A568A525-433A-4416-B09D-FAD5FB748988}"/>
    <cellStyle name="Normal 4 4 2 2 4" xfId="1209" xr:uid="{82369415-3267-4768-BC75-C2F243A226CB}"/>
    <cellStyle name="Normal 4 4 2 2 5" xfId="1046" xr:uid="{10ABA8C6-5DEA-40F3-B792-ED3578F59088}"/>
    <cellStyle name="Normal 4 4 2 3" xfId="1372" xr:uid="{ECC7C0DD-E0F7-4F2B-9C43-D90CE1E5366B}"/>
    <cellStyle name="Normal 4 4 2 4" xfId="2275" xr:uid="{15BA49EF-6172-4010-A5CD-47D099752CDE}"/>
    <cellStyle name="Normal 4 4 2 5" xfId="2167" xr:uid="{FFECC48A-E230-4508-BBC6-08BE64E1F5E4}"/>
    <cellStyle name="Normal 4 4 2 6" xfId="1131" xr:uid="{67DE8DAE-C7EF-48F4-8A0A-05C60E8252BD}"/>
    <cellStyle name="Normal 4 4 3" xfId="746" xr:uid="{A928AF69-0930-413E-95DF-60F9FA2F0336}"/>
    <cellStyle name="Normal 4 4 3 2" xfId="1456" xr:uid="{734EF116-5F67-434C-BE25-4EC18F505028}"/>
    <cellStyle name="Normal 4 4 3 3" xfId="2342" xr:uid="{E6E1878C-B692-413C-B954-4BDBC96C7F16}"/>
    <cellStyle name="Normal 4 4 3 4" xfId="1707" xr:uid="{330C0614-20D3-4140-876C-FD3EF76340F5}"/>
    <cellStyle name="Normal 4 4 3 5" xfId="1136" xr:uid="{96C7282B-1C26-497D-B2CF-205914FE95D0}"/>
    <cellStyle name="Normal 4 4 4" xfId="1279" xr:uid="{CE43F824-A5C8-4201-B692-E9F2D83913E9}"/>
    <cellStyle name="Normal 4 4 5" xfId="2228" xr:uid="{D4A36252-8BA5-4EF2-A858-FA090E06C963}"/>
    <cellStyle name="Normal 4 4 6" xfId="1629" xr:uid="{066A18A7-73DA-493F-980D-6A10D42A454A}"/>
    <cellStyle name="Normal 4 4 7" xfId="1606" xr:uid="{E8BCF947-D514-4C1A-AF4E-718E2FEC5C50}"/>
    <cellStyle name="Normal 4 5" xfId="1192" xr:uid="{AC6A4A71-4927-43B5-879F-5423AB72D0CC}"/>
    <cellStyle name="Normal 416" xfId="544" xr:uid="{00000000-0005-0000-0000-000081020000}"/>
    <cellStyle name="Normal 416 2" xfId="1233" xr:uid="{CA231A28-A8A8-4C76-BC92-FC17176D9AD1}"/>
    <cellStyle name="Normal 417" xfId="545" xr:uid="{00000000-0005-0000-0000-000082020000}"/>
    <cellStyle name="Normal 417 2" xfId="1398" xr:uid="{A4653BEA-D668-4EF2-B28D-90E493BFCD57}"/>
    <cellStyle name="Normal 428" xfId="546" xr:uid="{00000000-0005-0000-0000-000083020000}"/>
    <cellStyle name="Normal 428 2" xfId="1615" xr:uid="{D92B3B74-206B-4294-845B-B0B9618C5BB9}"/>
    <cellStyle name="Normal 429" xfId="547" xr:uid="{00000000-0005-0000-0000-000084020000}"/>
    <cellStyle name="Normal 429 2" xfId="1203" xr:uid="{422AB7EC-19FA-4E64-A92C-147BA78735B5}"/>
    <cellStyle name="Normal 486" xfId="548" xr:uid="{00000000-0005-0000-0000-000085020000}"/>
    <cellStyle name="Normal 486 2" xfId="1204" xr:uid="{6B87BDFF-A87D-4ECF-8297-B102C4882226}"/>
    <cellStyle name="Normal 487" xfId="549" xr:uid="{00000000-0005-0000-0000-000086020000}"/>
    <cellStyle name="Normal 487 2" xfId="1138" xr:uid="{0AFE935B-04F5-441E-BD73-A24808A92C5B}"/>
    <cellStyle name="Normal 489" xfId="550" xr:uid="{00000000-0005-0000-0000-000087020000}"/>
    <cellStyle name="Normal 489 2" xfId="1554" xr:uid="{37CF6FAE-4962-4786-85F0-2EC90FE261B0}"/>
    <cellStyle name="Normal 490" xfId="551" xr:uid="{00000000-0005-0000-0000-000088020000}"/>
    <cellStyle name="Normal 490 2" xfId="1051" xr:uid="{B9C516F1-968A-44F6-B2B5-B3A1FA85006C}"/>
    <cellStyle name="Normal 5" xfId="552" xr:uid="{00000000-0005-0000-0000-000089020000}"/>
    <cellStyle name="Normal 5 2" xfId="553" xr:uid="{00000000-0005-0000-0000-00008A020000}"/>
    <cellStyle name="Normal 5 2 2" xfId="1141" xr:uid="{FE695409-2D5C-445B-A1C3-316F7B36735C}"/>
    <cellStyle name="Normal 5 2 3" xfId="1708" xr:uid="{C9B86E5D-5191-484B-BA78-1658001DD347}"/>
    <cellStyle name="Normal 5 3" xfId="554" xr:uid="{00000000-0005-0000-0000-00008B020000}"/>
    <cellStyle name="Normal 5 3 2" xfId="657" xr:uid="{00000000-0005-0000-0000-00008C020000}"/>
    <cellStyle name="Normal 5 3 2 2" xfId="794" xr:uid="{21E9F57B-1175-436B-A8BC-524C7A673EEE}"/>
    <cellStyle name="Normal 5 3 2 2 2" xfId="1504" xr:uid="{1C70E0BB-B81A-4FB2-B680-6CC6165A3720}"/>
    <cellStyle name="Normal 5 3 2 2 3" xfId="2390" xr:uid="{B2B022C3-0034-4787-83A5-8360DF33D432}"/>
    <cellStyle name="Normal 5 3 2 2 4" xfId="1612" xr:uid="{6A36A353-46BC-454B-8C7A-397E23A28D17}"/>
    <cellStyle name="Normal 5 3 2 2 5" xfId="1695" xr:uid="{97C18F73-80B5-4383-941A-2C319448BC73}"/>
    <cellStyle name="Normal 5 3 2 3" xfId="1373" xr:uid="{6F940CF2-4DE9-409F-86BF-BB1A28ABCA5D}"/>
    <cellStyle name="Normal 5 3 2 4" xfId="2276" xr:uid="{301407EC-A8DA-496B-A9CB-FDA10256210E}"/>
    <cellStyle name="Normal 5 3 2 5" xfId="2095" xr:uid="{7FDA49C1-4FCB-4B6E-8D38-F530CB1F598E}"/>
    <cellStyle name="Normal 5 3 2 6" xfId="1182" xr:uid="{EDF5FCF1-707F-4AC5-89EB-A6F26C441706}"/>
    <cellStyle name="Normal 5 3 3" xfId="747" xr:uid="{576DE7CE-395A-4AE2-9596-6E4815B24A6D}"/>
    <cellStyle name="Normal 5 3 3 2" xfId="1457" xr:uid="{7B490638-6EB4-4342-A9E7-1BEE4201813D}"/>
    <cellStyle name="Normal 5 3 3 3" xfId="2343" xr:uid="{B3014916-B603-4443-A44B-A5EA1891C595}"/>
    <cellStyle name="Normal 5 3 3 4" xfId="1208" xr:uid="{A3D0EACE-1BA3-407A-86D5-B6F7DE99CEBB}"/>
    <cellStyle name="Normal 5 3 3 5" xfId="2518" xr:uid="{04329B57-7212-46FC-BD0C-59F8BCE1ADD1}"/>
    <cellStyle name="Normal 5 3 4" xfId="1287" xr:uid="{1E822827-95CD-4718-87A7-66056BE94009}"/>
    <cellStyle name="Normal 5 3 5" xfId="2229" xr:uid="{0EB1B1B6-BA9B-437B-8F30-9D0813E4F2DC}"/>
    <cellStyle name="Normal 5 3 6" xfId="1235" xr:uid="{DEC9305D-C3E5-4BE3-A479-3C52565B0022}"/>
    <cellStyle name="Normal 5 3 7" xfId="1390" xr:uid="{50544E68-6A50-42AF-BED9-3CEE9B6B670B}"/>
    <cellStyle name="Normal 5 4" xfId="1552" xr:uid="{541A9A57-FC11-4E63-AC8C-743E254A7D58}"/>
    <cellStyle name="Normal 5 5" xfId="1053" xr:uid="{5FAA0DB9-37EA-4E8B-B61E-7DCE35C6FC52}"/>
    <cellStyle name="Normal 506" xfId="555" xr:uid="{00000000-0005-0000-0000-00008D020000}"/>
    <cellStyle name="Normal 506 2" xfId="1294" xr:uid="{5F201ACF-F521-4183-83A6-4D73AF8AF213}"/>
    <cellStyle name="Normal 516" xfId="556" xr:uid="{00000000-0005-0000-0000-00008E020000}"/>
    <cellStyle name="Normal 516 2" xfId="2577" xr:uid="{8F45604F-04D2-4003-A694-84385ED01C21}"/>
    <cellStyle name="Normal 517" xfId="557" xr:uid="{00000000-0005-0000-0000-00008F020000}"/>
    <cellStyle name="Normal 517 2" xfId="2517" xr:uid="{30455B2F-BBC8-48CF-BD8C-6C7F8152BFEB}"/>
    <cellStyle name="Normal 53" xfId="558" xr:uid="{00000000-0005-0000-0000-000090020000}"/>
    <cellStyle name="Normal 53 2" xfId="1061" xr:uid="{48F26A20-A442-4430-9378-243404E3AD4E}"/>
    <cellStyle name="Normal 54" xfId="559" xr:uid="{00000000-0005-0000-0000-000091020000}"/>
    <cellStyle name="Normal 54 2" xfId="2575" xr:uid="{28925C57-7E90-4445-9C14-940FC5B8F0E6}"/>
    <cellStyle name="Normal 542" xfId="560" xr:uid="{00000000-0005-0000-0000-000092020000}"/>
    <cellStyle name="Normal 542 2" xfId="2516" xr:uid="{15735730-39FF-4077-9783-7C8AA18393DD}"/>
    <cellStyle name="Normal 543" xfId="561" xr:uid="{00000000-0005-0000-0000-000093020000}"/>
    <cellStyle name="Normal 543 2" xfId="1144" xr:uid="{572F48B6-2427-45DE-A1A0-E459DCA1BE97}"/>
    <cellStyle name="Normal 544" xfId="562" xr:uid="{00000000-0005-0000-0000-000094020000}"/>
    <cellStyle name="Normal 544 2" xfId="2515" xr:uid="{1784F220-0184-4CC5-81C3-1634009628C9}"/>
    <cellStyle name="Normal 547" xfId="563" xr:uid="{00000000-0005-0000-0000-000095020000}"/>
    <cellStyle name="Normal 547 2" xfId="1540" xr:uid="{7EE60CB9-68EC-4987-A885-E4BE1E19DA30}"/>
    <cellStyle name="Normal 548" xfId="564" xr:uid="{00000000-0005-0000-0000-000096020000}"/>
    <cellStyle name="Normal 548 2" xfId="2571" xr:uid="{7A0A4A4B-B0C2-43F2-BA17-8FAA3C6CE146}"/>
    <cellStyle name="Normal 550" xfId="565" xr:uid="{00000000-0005-0000-0000-000097020000}"/>
    <cellStyle name="Normal 550 2" xfId="2514" xr:uid="{7186AFBE-9A46-404E-ABB5-E87A0FA087E8}"/>
    <cellStyle name="Normal 571" xfId="566" xr:uid="{00000000-0005-0000-0000-000098020000}"/>
    <cellStyle name="Normal 571 2" xfId="2124" xr:uid="{A0120A2E-C9D4-44A9-8141-AD22922AC857}"/>
    <cellStyle name="Normal 572" xfId="567" xr:uid="{00000000-0005-0000-0000-000099020000}"/>
    <cellStyle name="Normal 572 2" xfId="2593" xr:uid="{2AD5AD78-F9B3-44D9-ABB2-4834A80D092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506" xr:uid="{80EF14FC-0DD3-45F0-81BD-AB8E865A83D4}"/>
    <cellStyle name="Normal 6 2 2 2 3" xfId="2392" xr:uid="{E9FA84F0-C1B4-4A52-B3A0-BCBAC41B0166}"/>
    <cellStyle name="Normal 6 2 2 2 4" xfId="1636" xr:uid="{31123AE7-B028-4866-85C3-D1F0FBF5897F}"/>
    <cellStyle name="Normal 6 2 2 2 5" xfId="2512" xr:uid="{D7397096-A68D-4777-9456-F694C63B47AC}"/>
    <cellStyle name="Normal 6 2 2 3" xfId="1375" xr:uid="{72EA1AED-E69E-4D78-B08E-783025395374}"/>
    <cellStyle name="Normal 6 2 2 4" xfId="2278" xr:uid="{8DBF01A4-60BC-4E18-8DEE-4BF852AF1243}"/>
    <cellStyle name="Normal 6 2 2 5" xfId="1336" xr:uid="{65A3AAF8-A8C1-42B4-A7E3-9771FD4313AA}"/>
    <cellStyle name="Normal 6 2 2 6" xfId="2590" xr:uid="{E5C64A5F-F264-434F-A1B8-C8A1CA11763B}"/>
    <cellStyle name="Normal 6 2 3" xfId="749" xr:uid="{557B45E5-E9AC-41E2-A811-61F73279F30D}"/>
    <cellStyle name="Normal 6 2 3 2" xfId="1459" xr:uid="{61173F7E-7969-45AF-9700-455B01CCF91F}"/>
    <cellStyle name="Normal 6 2 3 3" xfId="2345" xr:uid="{E41E841C-DB56-46DA-B775-04C8F18106C0}"/>
    <cellStyle name="Normal 6 2 3 4" xfId="1213" xr:uid="{9EA855BE-533D-47FE-A08A-69E5893FBC5A}"/>
    <cellStyle name="Normal 6 2 3 5" xfId="1211" xr:uid="{8FB9EEAC-86C0-439E-83B7-68C59231F5C0}"/>
    <cellStyle name="Normal 6 2 4" xfId="1298" xr:uid="{34503B13-85A4-44D6-B990-B4DD6204A8EE}"/>
    <cellStyle name="Normal 6 2 5" xfId="2231" xr:uid="{536AA8D8-A0C3-4FF7-AD9D-1FB2C463AD6D}"/>
    <cellStyle name="Normal 6 2 6" xfId="1347" xr:uid="{DA9B78C7-7C30-4EE0-AC7A-0DB89AB36C7D}"/>
    <cellStyle name="Normal 6 2 7" xfId="1726" xr:uid="{EA13190F-5A9C-4972-B378-49D09B8B9671}"/>
    <cellStyle name="Normal 6 3" xfId="570" xr:uid="{00000000-0005-0000-0000-00009D020000}"/>
    <cellStyle name="Normal 6 3 2" xfId="2587" xr:uid="{2EC7236B-479B-4D5D-8C3A-68445F001DA0}"/>
    <cellStyle name="Normal 6 4" xfId="658" xr:uid="{00000000-0005-0000-0000-00009E020000}"/>
    <cellStyle name="Normal 6 4 2" xfId="795" xr:uid="{94F48A41-6835-47F0-9973-4CC85AEA90D4}"/>
    <cellStyle name="Normal 6 4 2 2" xfId="1505" xr:uid="{B020D2AE-70BA-409D-8A0D-EEAF6AFADD40}"/>
    <cellStyle name="Normal 6 4 2 3" xfId="2391" xr:uid="{054C3649-3370-4EC1-90D2-B38A1C06ABEF}"/>
    <cellStyle name="Normal 6 4 2 4" xfId="1065" xr:uid="{79D76014-DDCD-42D6-B95B-FC536AC5A305}"/>
    <cellStyle name="Normal 6 4 2 5" xfId="2097" xr:uid="{9BB8603F-CC55-4091-8CE3-7904271C0A24}"/>
    <cellStyle name="Normal 6 4 3" xfId="1374" xr:uid="{BADA2CA6-82C7-43A9-9ED3-6901B3CDEF69}"/>
    <cellStyle name="Normal 6 4 4" xfId="2277" xr:uid="{3FAB90AB-8D13-4FFD-9F0E-386D5074E487}"/>
    <cellStyle name="Normal 6 4 5" xfId="1623" xr:uid="{367096C9-F013-4BD0-ACA4-58FA50F7E341}"/>
    <cellStyle name="Normal 6 4 6" xfId="2511" xr:uid="{972150CA-BC62-4662-9C93-7D3CB35F3B8B}"/>
    <cellStyle name="Normal 6 5" xfId="748" xr:uid="{F98FC477-0AD5-4A86-A589-DD2204455DBE}"/>
    <cellStyle name="Normal 6 5 2" xfId="1458" xr:uid="{33B65EE6-D9B5-4339-8D65-71D20553FAC4}"/>
    <cellStyle name="Normal 6 5 3" xfId="2344" xr:uid="{52A9A8BF-A5E1-4B29-B43D-FBD7CC1B5375}"/>
    <cellStyle name="Normal 6 5 4" xfId="1066" xr:uid="{425F7727-9BB3-4B52-AEA8-E89C2920A08C}"/>
    <cellStyle name="Normal 6 5 5" xfId="2584" xr:uid="{3683F4D5-FC01-47F3-AE3B-8D1AF1EA0776}"/>
    <cellStyle name="Normal 6 6" xfId="1297" xr:uid="{0E444B5D-C3D2-4899-9A99-45FFBE6643F6}"/>
    <cellStyle name="Normal 6 7" xfId="2230" xr:uid="{0703CA3F-F591-447F-8FA9-4E33344C9ADB}"/>
    <cellStyle name="Normal 6 8" xfId="1146" xr:uid="{4EB4A7AE-C55D-4E2A-9FA2-DF4D11748A52}"/>
    <cellStyle name="Normal 6 9" xfId="2513" xr:uid="{AD1E48CA-639C-4678-87B7-086F95C1DC8F}"/>
    <cellStyle name="Normal 7" xfId="571" xr:uid="{00000000-0005-0000-0000-00009F020000}"/>
    <cellStyle name="Normal 7 2" xfId="572" xr:uid="{00000000-0005-0000-0000-0000A0020000}"/>
    <cellStyle name="Normal 7 2 2" xfId="832" xr:uid="{0B93F4BE-4A18-44ED-95DA-2013A46E127C}"/>
    <cellStyle name="Normal 7 2 3" xfId="2166" xr:uid="{1CA5E9DA-8A2D-41CD-BCF4-A958B38BDC8C}"/>
    <cellStyle name="Normal 7 3" xfId="2510" xr:uid="{A42ABE61-CC2B-47B3-933A-55D1DEC8CEF7}"/>
    <cellStyle name="Normal 8" xfId="573" xr:uid="{00000000-0005-0000-0000-0000A1020000}"/>
    <cellStyle name="Normal 8 2" xfId="2582" xr:uid="{F67B4D65-01E7-462D-BFE6-77BA994F647C}"/>
    <cellStyle name="Normal 9" xfId="710" xr:uid="{00000000-0005-0000-0000-0000A2020000}"/>
    <cellStyle name="Normal 9 2" xfId="824" xr:uid="{C2DE7A61-9086-487D-81AD-D3E50EC30FE0}"/>
    <cellStyle name="Normal 9 2 2" xfId="1534" xr:uid="{5E79580D-361F-4237-A87C-8F87F7B17F03}"/>
    <cellStyle name="Normal 9 2 3" xfId="2420" xr:uid="{563B772D-2AB8-47CB-A5E6-20A3CC672A82}"/>
    <cellStyle name="Normal 9 2 4" xfId="1068" xr:uid="{C513A545-F2EC-4FB3-9180-C39B39FCE49A}"/>
    <cellStyle name="Normal 9 2 5" xfId="1553" xr:uid="{5AAE29C9-DE1F-4F43-BCCC-CA098A94B213}"/>
    <cellStyle name="Normal 9 3" xfId="1420" xr:uid="{3BC99EDC-2CF1-453F-AAC0-3C7F80EB3460}"/>
    <cellStyle name="Normal 9 4" xfId="1656" xr:uid="{5D171868-3215-4034-A165-C731966A60D0}"/>
    <cellStyle name="Normal 9 5" xfId="2306" xr:uid="{0B732237-F356-49EC-ADCE-A2B3E6DCC200}"/>
    <cellStyle name="Normal 9 6" xfId="1067" xr:uid="{A79449DD-6347-4DD5-8D0C-A90A75548FBE}"/>
    <cellStyle name="Normal 9 7" xfId="2509" xr:uid="{DE9D9EB6-BD97-488E-A937-5E3DDA2029B6}"/>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507" xr:uid="{FD7CA682-046B-4CA0-8AD3-CA9DF2E50472}"/>
    <cellStyle name="Note 2 2 2 3" xfId="2393" xr:uid="{3680637B-CADA-4A7A-92A5-A1AB71B34DD2}"/>
    <cellStyle name="Note 2 2 2 4" xfId="1071" xr:uid="{F9DE2104-9512-408C-AADA-531AF1011C6A}"/>
    <cellStyle name="Note 2 2 2 5" xfId="1062" xr:uid="{977BB379-EE18-4862-BF9D-E3FB009B9851}"/>
    <cellStyle name="Note 2 2 3" xfId="1376" xr:uid="{E4C72079-66F1-42A4-AA28-1F33C8D59291}"/>
    <cellStyle name="Note 2 2 4" xfId="2279" xr:uid="{DA89CB02-24B7-4D9A-BA78-A5FFB7BBD719}"/>
    <cellStyle name="Note 2 2 5" xfId="1070" xr:uid="{70CE0402-9794-4DD3-9607-A29F44E91013}"/>
    <cellStyle name="Note 2 2 6" xfId="2508" xr:uid="{8DD0FA18-B017-48FD-802B-8EA0A9B7D9C0}"/>
    <cellStyle name="Note 2 3" xfId="750" xr:uid="{AC5340EE-478E-47DC-8896-BD46672619DE}"/>
    <cellStyle name="Note 2 3 2" xfId="1460" xr:uid="{0A03C059-F7DA-4BFF-90BE-DC8979265FB3}"/>
    <cellStyle name="Note 2 3 3" xfId="2346" xr:uid="{03444B3D-E973-49D8-8AEA-09FD8E5332C5}"/>
    <cellStyle name="Note 2 3 4" xfId="1147" xr:uid="{93C8FA30-7958-4318-9C6A-8CD0C1C798AB}"/>
    <cellStyle name="Note 2 3 5" xfId="2595" xr:uid="{E47708A6-1E70-47A8-837B-A8F937B4423D}"/>
    <cellStyle name="Note 2 4" xfId="1303" xr:uid="{867D43FF-572F-4F8E-828C-E265198F4FBC}"/>
    <cellStyle name="Note 2 5" xfId="2232" xr:uid="{551C857D-94EC-4642-AF91-46C74932BA9C}"/>
    <cellStyle name="Note 2 6" xfId="1069" xr:uid="{624AF6D2-7C7C-4EFB-A5C3-3A83A30CA16C}"/>
    <cellStyle name="Note 2 7" xfId="2688" xr:uid="{25225FCA-5DA8-4E55-8432-30BD413221CD}"/>
    <cellStyle name="Note 3" xfId="711" xr:uid="{00000000-0005-0000-0000-0000A6020000}"/>
    <cellStyle name="Note 3 2" xfId="825" xr:uid="{BE69DA9A-320A-423F-A18C-65A987CEC7F4}"/>
    <cellStyle name="Note 3 2 2" xfId="1535" xr:uid="{515929B9-3FEC-4996-8EE3-E9779C11E9FE}"/>
    <cellStyle name="Note 3 2 3" xfId="2421" xr:uid="{1DEEC4B6-022B-4C39-A34A-4363A310C23D}"/>
    <cellStyle name="Note 3 2 4" xfId="1316" xr:uid="{2F3CC62F-F5FB-45AE-BBEB-D6379FF03962}"/>
    <cellStyle name="Note 3 2 5" xfId="2507" xr:uid="{530645C0-4E7D-45A3-8FEF-3C2F694AC1E1}"/>
    <cellStyle name="Note 3 3" xfId="1421" xr:uid="{8B2AC446-29A9-4A0D-9539-78519E463677}"/>
    <cellStyle name="Note 3 4" xfId="2307" xr:uid="{4A6DD0AF-F264-43ED-9427-147B97F8D872}"/>
    <cellStyle name="Note 3 5" xfId="1539" xr:uid="{4B9B6426-8ED9-4CFD-863D-DADD7CF43469}"/>
    <cellStyle name="Note 3 6" xfId="2686" xr:uid="{9003D961-ADEB-40D1-BB0F-3B1D286164E5}"/>
    <cellStyle name="Output" xfId="679" builtinId="21" customBuiltin="1"/>
    <cellStyle name="Output 2" xfId="576" xr:uid="{00000000-0005-0000-0000-0000A8020000}"/>
    <cellStyle name="Output 2 2" xfId="661" xr:uid="{00000000-0005-0000-0000-0000A9020000}"/>
    <cellStyle name="Output 2 2 2" xfId="1214" xr:uid="{1BEEC701-05C5-4465-8125-3444A45E11D3}"/>
    <cellStyle name="Output 2 2 3" xfId="2592" xr:uid="{1D539C89-A295-442E-AFB4-A25F0EDBDA9D}"/>
    <cellStyle name="Output 2 3" xfId="2051" xr:uid="{2AEE39CF-5B8A-4AB0-B29A-BC27835F060C}"/>
    <cellStyle name="Output 2 4" xfId="1063" xr:uid="{9153347E-20BC-48B3-89F9-D6924746868B}"/>
    <cellStyle name="Percent" xfId="1" xr:uid="{00000000-0005-0000-0000-0000AA020000}"/>
    <cellStyle name="Percent 2" xfId="577" xr:uid="{00000000-0005-0000-0000-0000AB020000}"/>
    <cellStyle name="Percent 2 2" xfId="2684" xr:uid="{6283ADCA-9272-4FD8-8D08-12D824079357}"/>
    <cellStyle name="Standard 3" xfId="578" xr:uid="{00000000-0005-0000-0000-0000AC020000}"/>
    <cellStyle name="Standard 3 2" xfId="2506" xr:uid="{8FDC744D-5D13-43D2-8DBE-E11D01237C0A}"/>
    <cellStyle name="Standard 4" xfId="579" xr:uid="{00000000-0005-0000-0000-0000AD020000}"/>
    <cellStyle name="Standard 4 10" xfId="1145" xr:uid="{23D9B6AD-1E68-43A6-8E22-7772A714B47C}"/>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511" xr:uid="{A01664A1-F239-48E5-AA1E-2AC7FB18463A}"/>
    <cellStyle name="Standard 4 2 2 2 2 2 3" xfId="2397" xr:uid="{6D4B841A-9C66-455C-8C16-E3EA3DABB909}"/>
    <cellStyle name="Standard 4 2 2 2 2 2 4" xfId="1077" xr:uid="{D13110EC-C7C7-4A65-A012-51CF1582CC05}"/>
    <cellStyle name="Standard 4 2 2 2 2 2 5" xfId="2586" xr:uid="{562E85BA-FF44-4D5E-AF67-EB8C3A82BE6E}"/>
    <cellStyle name="Standard 4 2 2 2 2 3" xfId="1381" xr:uid="{1FDC5B14-F48E-41D3-BAB8-45F50DD917F8}"/>
    <cellStyle name="Standard 4 2 2 2 2 4" xfId="2283" xr:uid="{5F4F30DA-AE10-42C9-A495-D6F7175B1E57}"/>
    <cellStyle name="Standard 4 2 2 2 2 5" xfId="1076" xr:uid="{F95BD4EE-9C5E-4F75-A5DA-3776BFBD8F22}"/>
    <cellStyle name="Standard 4 2 2 2 2 6" xfId="1237" xr:uid="{C05BD33F-6EEB-44B6-BC10-3A55F0C12C9C}"/>
    <cellStyle name="Standard 4 2 2 2 3" xfId="754" xr:uid="{3717BDF9-DF18-469D-A1A6-133293EAB916}"/>
    <cellStyle name="Standard 4 2 2 2 3 2" xfId="1464" xr:uid="{22557329-C832-4774-B647-975EAC111C5E}"/>
    <cellStyle name="Standard 4 2 2 2 3 3" xfId="2350" xr:uid="{0CC483EA-D610-4FC9-872B-AB7FC587C028}"/>
    <cellStyle name="Standard 4 2 2 2 3 4" xfId="1078" xr:uid="{2C4BEE17-93EA-44A1-B3FF-7035623479A6}"/>
    <cellStyle name="Standard 4 2 2 2 3 5" xfId="2680" xr:uid="{222547B5-D997-4EC6-8CC2-5428AC0EA408}"/>
    <cellStyle name="Standard 4 2 2 2 4" xfId="1310" xr:uid="{DD7845F1-E31D-4080-8704-2BB0A67C3775}"/>
    <cellStyle name="Standard 4 2 2 2 5" xfId="2236" xr:uid="{2477E3E3-38DD-4B18-97E9-26BEE74F1FE1}"/>
    <cellStyle name="Standard 4 2 2 2 6" xfId="1075" xr:uid="{6D0561F7-51C7-42E3-9B50-62E1CCB78CAB}"/>
    <cellStyle name="Standard 4 2 2 2 7" xfId="2505" xr:uid="{04D757EE-2B2B-4037-AF35-F6B89D83352D}"/>
    <cellStyle name="Standard 4 2 2 3" xfId="664" xr:uid="{00000000-0005-0000-0000-0000B2020000}"/>
    <cellStyle name="Standard 4 2 2 3 2" xfId="800" xr:uid="{B519ACEB-8D15-4BAB-914A-A2C2D0673E85}"/>
    <cellStyle name="Standard 4 2 2 3 2 2" xfId="1510" xr:uid="{2C173F22-24BD-4C91-B923-733C1D415839}"/>
    <cellStyle name="Standard 4 2 2 3 2 3" xfId="2396" xr:uid="{9B74BADB-DFC4-4B63-BB1D-D69F9DFD36C9}"/>
    <cellStyle name="Standard 4 2 2 3 2 4" xfId="1080" xr:uid="{7BE0F902-AF83-4F9D-B15E-B236FAE5CA37}"/>
    <cellStyle name="Standard 4 2 2 3 2 5" xfId="1660" xr:uid="{EB00D09D-3DEA-484B-9269-BEB728014B17}"/>
    <cellStyle name="Standard 4 2 2 3 3" xfId="1380" xr:uid="{44E02432-8175-44AC-94CA-577B2F7F0EBA}"/>
    <cellStyle name="Standard 4 2 2 3 4" xfId="2282" xr:uid="{8AB080C0-9C58-4A09-B0EF-B709E1A7FF05}"/>
    <cellStyle name="Standard 4 2 2 3 5" xfId="1079" xr:uid="{BB07B57F-A9B8-47AA-968C-DE87A0FE654F}"/>
    <cellStyle name="Standard 4 2 2 3 6" xfId="2504" xr:uid="{A71E1C75-0C2B-401A-983A-1268314210B8}"/>
    <cellStyle name="Standard 4 2 2 4" xfId="753" xr:uid="{CC2F9681-7221-4E0B-BE58-DE34D4DC40CF}"/>
    <cellStyle name="Standard 4 2 2 4 2" xfId="1463" xr:uid="{BDEC59C3-55E8-4151-B74B-F238B3548246}"/>
    <cellStyle name="Standard 4 2 2 4 3" xfId="2349" xr:uid="{3A372E24-29E8-4512-8FAA-C7B107B35DE3}"/>
    <cellStyle name="Standard 4 2 2 4 4" xfId="1081" xr:uid="{4D884413-6FBC-4730-BDD2-7251874A0B19}"/>
    <cellStyle name="Standard 4 2 2 4 5" xfId="2583" xr:uid="{66FEF266-294D-4664-ACA8-8DCB19FC110A}"/>
    <cellStyle name="Standard 4 2 2 5" xfId="1309" xr:uid="{60339514-4ABB-474E-A41C-0E3A0BB51B75}"/>
    <cellStyle name="Standard 4 2 2 6" xfId="2235" xr:uid="{233AFD46-048E-40CF-97A0-DAB567380EF0}"/>
    <cellStyle name="Standard 4 2 2 7" xfId="1074" xr:uid="{14370240-688D-457C-A631-C13B85F02F66}"/>
    <cellStyle name="Standard 4 2 2 8" xfId="2682" xr:uid="{AFCE5D7C-6384-4C47-8E55-2B53A8C5B7F4}"/>
    <cellStyle name="Standard 4 2 3" xfId="583" xr:uid="{00000000-0005-0000-0000-0000B3020000}"/>
    <cellStyle name="Standard 4 2 3 2" xfId="666" xr:uid="{00000000-0005-0000-0000-0000B4020000}"/>
    <cellStyle name="Standard 4 2 3 2 2" xfId="802" xr:uid="{B5FE6E75-B41F-4CC0-BF1F-33B763CE0A2C}"/>
    <cellStyle name="Standard 4 2 3 2 2 2" xfId="1512" xr:uid="{8ACF0979-F2AB-4DFD-B237-0017556FD16A}"/>
    <cellStyle name="Standard 4 2 3 2 2 3" xfId="2398" xr:uid="{C5F8BFFC-F8E4-435E-B11E-7FB91F262B8F}"/>
    <cellStyle name="Standard 4 2 3 2 2 4" xfId="1084" xr:uid="{7A71807C-DAE1-412D-BAA8-509349F76907}"/>
    <cellStyle name="Standard 4 2 3 2 2 5" xfId="2101" xr:uid="{3D8FED5D-596A-4C71-BE49-5F9EFCCD081C}"/>
    <cellStyle name="Standard 4 2 3 2 3" xfId="1382" xr:uid="{411AA486-E73E-4161-B84F-385E39B37A02}"/>
    <cellStyle name="Standard 4 2 3 2 4" xfId="2284" xr:uid="{2A47797D-3FE3-45B8-8192-03A42D8CD4F8}"/>
    <cellStyle name="Standard 4 2 3 2 5" xfId="1083" xr:uid="{46BAB442-7825-481A-83A0-A7C247B268CE}"/>
    <cellStyle name="Standard 4 2 3 2 6" xfId="2503" xr:uid="{E5CE6CB1-6F2C-4F4B-B740-CE4A8922D446}"/>
    <cellStyle name="Standard 4 2 3 3" xfId="755" xr:uid="{A64374BC-823F-49AF-B773-E84014AFDB70}"/>
    <cellStyle name="Standard 4 2 3 3 2" xfId="1465" xr:uid="{E846010F-7CD0-4833-A2E6-50A4E854CBE0}"/>
    <cellStyle name="Standard 4 2 3 3 3" xfId="2351" xr:uid="{790E5DD7-535E-4560-9454-1EBE986412A7}"/>
    <cellStyle name="Standard 4 2 3 3 4" xfId="1085" xr:uid="{86C8A5B9-46D7-465C-A715-3F26BC7A7906}"/>
    <cellStyle name="Standard 4 2 3 3 5" xfId="2581" xr:uid="{42F2F233-098C-4F67-BD94-875CA85BE7FB}"/>
    <cellStyle name="Standard 4 2 3 4" xfId="1311" xr:uid="{A50A6147-C456-41D5-B449-C39BB246E9AA}"/>
    <cellStyle name="Standard 4 2 3 5" xfId="2237" xr:uid="{0A927D0D-42A5-4C67-915C-C178158621E4}"/>
    <cellStyle name="Standard 4 2 3 6" xfId="1082" xr:uid="{F2D706D6-5055-43E5-9FCF-DB329A2D4AC0}"/>
    <cellStyle name="Standard 4 2 3 7" xfId="2678" xr:uid="{BA499C2F-2CAF-4EC9-A5CF-6C5C0E3B2E8C}"/>
    <cellStyle name="Standard 4 2 4" xfId="663" xr:uid="{00000000-0005-0000-0000-0000B5020000}"/>
    <cellStyle name="Standard 4 2 4 2" xfId="799" xr:uid="{9C2C791D-563B-4AED-BAA8-BB47B68C5354}"/>
    <cellStyle name="Standard 4 2 4 2 2" xfId="1509" xr:uid="{1F000038-50FC-457C-96A4-6C4FDA434393}"/>
    <cellStyle name="Standard 4 2 4 2 3" xfId="2395" xr:uid="{29EF0EF7-CDC5-43C4-A471-CFE153087311}"/>
    <cellStyle name="Standard 4 2 4 2 4" xfId="1239" xr:uid="{59BF00DA-08C2-40AF-BA10-84F29E3E11C1}"/>
    <cellStyle name="Standard 4 2 4 2 5" xfId="2602" xr:uid="{FF6B5BA1-E65B-4450-8B16-E592D17FC9A9}"/>
    <cellStyle name="Standard 4 2 4 3" xfId="1379" xr:uid="{BDC6D9C7-E7E8-4A8D-B189-F0DD35758FBF}"/>
    <cellStyle name="Standard 4 2 4 4" xfId="2281" xr:uid="{F1D91405-8719-48A5-8852-72C5A366F711}"/>
    <cellStyle name="Standard 4 2 4 5" xfId="1149" xr:uid="{035793C3-39A3-41E1-8577-C88289AE6FD2}"/>
    <cellStyle name="Standard 4 2 4 6" xfId="2687" xr:uid="{D4958D2C-8387-4723-85B5-5A3D47D44CA6}"/>
    <cellStyle name="Standard 4 2 5" xfId="752" xr:uid="{A197A41C-0F12-46AA-AE19-171F357B5002}"/>
    <cellStyle name="Standard 4 2 5 2" xfId="1462" xr:uid="{F787B913-3442-4AF7-B456-FCF030DD9334}"/>
    <cellStyle name="Standard 4 2 5 3" xfId="2348" xr:uid="{78C4DAC7-9086-464E-81CB-4E71FB345655}"/>
    <cellStyle name="Standard 4 2 5 4" xfId="2154" xr:uid="{294D106C-E451-41EF-A68A-5CB5754ECCD1}"/>
    <cellStyle name="Standard 4 2 5 5" xfId="2642" xr:uid="{8C409213-CBE0-498B-8339-99F86758DE15}"/>
    <cellStyle name="Standard 4 2 6" xfId="1308" xr:uid="{107DB502-F60A-48DD-B0F7-7C43E3626450}"/>
    <cellStyle name="Standard 4 2 7" xfId="2234" xr:uid="{43A4C6ED-29B1-421E-9251-F36446235906}"/>
    <cellStyle name="Standard 4 2 8" xfId="1073" xr:uid="{EE2F617C-7B9E-46A8-8F9F-0930807000CF}"/>
    <cellStyle name="Standard 4 2 9" xfId="2589" xr:uid="{A226FE8B-3AB0-4A1B-90F3-C9CE966091AF}"/>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514" xr:uid="{787F3D44-860A-4281-9117-FE33E790BD22}"/>
    <cellStyle name="Standard 4 3 2 2 2 3" xfId="2400" xr:uid="{ED9C6E23-BA9B-4E9B-8A39-9425C919B125}"/>
    <cellStyle name="Standard 4 3 2 2 2 4" xfId="1619" xr:uid="{671444DA-8A36-465D-8A56-82AFCC8FEFC2}"/>
    <cellStyle name="Standard 4 3 2 2 2 5" xfId="2685" xr:uid="{1FE786EC-48A0-4BC5-84F8-27632AFF4C86}"/>
    <cellStyle name="Standard 4 3 2 2 3" xfId="1384" xr:uid="{8513907D-0BB2-4672-9C95-987831D511EC}"/>
    <cellStyle name="Standard 4 3 2 2 4" xfId="2286" xr:uid="{2A927BA4-CCAA-4EC9-A162-CE0414FA4C8B}"/>
    <cellStyle name="Standard 4 3 2 2 5" xfId="1541" xr:uid="{79B34BD7-C8B2-4EE6-A4AF-F20C8378A625}"/>
    <cellStyle name="Standard 4 3 2 2 6" xfId="2594" xr:uid="{1CB37ECA-EE65-486F-8E42-DFEF186BF852}"/>
    <cellStyle name="Standard 4 3 2 3" xfId="757" xr:uid="{331D8F24-399E-43AE-9199-C0CEBBDF18BC}"/>
    <cellStyle name="Standard 4 3 2 3 2" xfId="1467" xr:uid="{EB914A0F-8F72-45D8-8E55-71585BBB1C36}"/>
    <cellStyle name="Standard 4 3 2 3 3" xfId="2353" xr:uid="{9844BE3F-D121-4893-AA54-7D94720ADBA0}"/>
    <cellStyle name="Standard 4 3 2 3 4" xfId="1086" xr:uid="{ACE7B6D2-7105-4E3D-94C2-B482208E5EE5}"/>
    <cellStyle name="Standard 4 3 2 3 5" xfId="2601" xr:uid="{14940C80-CCA7-40A1-8151-D8E7987614BC}"/>
    <cellStyle name="Standard 4 3 2 4" xfId="1313" xr:uid="{3DBE3E96-2C3C-4F4B-9426-7E62EC284D49}"/>
    <cellStyle name="Standard 4 3 2 5" xfId="2239" xr:uid="{F5979CAC-8416-40FA-8E30-1571558637BC}"/>
    <cellStyle name="Standard 4 3 2 6" xfId="1216" xr:uid="{DDBD2F89-B67C-4A10-9B09-0BD012416043}"/>
    <cellStyle name="Standard 4 3 2 7" xfId="1212" xr:uid="{7D2BD644-84AB-493C-A71B-82CE2C23F83B}"/>
    <cellStyle name="Standard 4 3 3" xfId="667" xr:uid="{00000000-0005-0000-0000-0000B9020000}"/>
    <cellStyle name="Standard 4 3 3 2" xfId="803" xr:uid="{D9FC3651-C083-4A3A-BBEB-35BDB75E6856}"/>
    <cellStyle name="Standard 4 3 3 2 2" xfId="1513" xr:uid="{BC785545-177C-4460-8491-8DE064389165}"/>
    <cellStyle name="Standard 4 3 3 2 3" xfId="2399" xr:uid="{B7007452-FDC2-48DB-9A8E-E22BFE921203}"/>
    <cellStyle name="Standard 4 3 3 2 4" xfId="1238" xr:uid="{064B3A2B-1097-4B71-8C8A-49430D19F78F}"/>
    <cellStyle name="Standard 4 3 3 2 5" xfId="2501" xr:uid="{C0BE8973-2EB3-406D-BCE4-7D95DC03F0E7}"/>
    <cellStyle name="Standard 4 3 3 3" xfId="1383" xr:uid="{EFA6F613-3810-4C28-A6C3-0A096BAD07D1}"/>
    <cellStyle name="Standard 4 3 3 4" xfId="2285" xr:uid="{6CDDD1CD-823E-4096-8CB8-3BF7FE0181A4}"/>
    <cellStyle name="Standard 4 3 3 5" xfId="1148" xr:uid="{72E7BADC-522F-4E03-9BD5-07A921C2C8C3}"/>
    <cellStyle name="Standard 4 3 3 6" xfId="2641" xr:uid="{48AA2909-9E56-4158-8BAC-D1C851C4B849}"/>
    <cellStyle name="Standard 4 3 4" xfId="756" xr:uid="{B582CC8D-4531-472B-9421-10B8AF6BE8B9}"/>
    <cellStyle name="Standard 4 3 4 2" xfId="1466" xr:uid="{359852B5-36C4-4682-B59F-6EA2C534DA9C}"/>
    <cellStyle name="Standard 4 3 4 3" xfId="2352" xr:uid="{B19C8ED1-781D-439A-B4A9-50624FC14CD5}"/>
    <cellStyle name="Standard 4 3 4 4" xfId="1613" xr:uid="{CFCAC9BE-E157-4CB6-8304-4B70329FF4CA}"/>
    <cellStyle name="Standard 4 3 4 5" xfId="1631" xr:uid="{25DF617D-63F3-42BF-8A8A-4ED9B8547B9D}"/>
    <cellStyle name="Standard 4 3 5" xfId="1312" xr:uid="{4802C3DF-550B-4C17-ADF5-EB100618DC45}"/>
    <cellStyle name="Standard 4 3 6" xfId="2238" xr:uid="{918C61C5-75BE-4A46-8B3D-8257832DA0EE}"/>
    <cellStyle name="Standard 4 3 7" xfId="1669" xr:uid="{3039FF47-B2F7-4243-8AAB-8B91A14E1747}"/>
    <cellStyle name="Standard 4 3 8" xfId="2502" xr:uid="{8F16BE0F-EE0E-4ED5-B202-1456AE19B90A}"/>
    <cellStyle name="Standard 4 4" xfId="586" xr:uid="{00000000-0005-0000-0000-0000BA020000}"/>
    <cellStyle name="Standard 4 4 2" xfId="669" xr:uid="{00000000-0005-0000-0000-0000BB020000}"/>
    <cellStyle name="Standard 4 4 2 2" xfId="805" xr:uid="{FA8A2B66-1108-407C-9F13-364C6D5A5AC0}"/>
    <cellStyle name="Standard 4 4 2 2 2" xfId="1515" xr:uid="{DF3E5A28-44A1-432F-B6E1-F76FFC13F1D8}"/>
    <cellStyle name="Standard 4 4 2 2 3" xfId="2401" xr:uid="{5BCAA260-B0F0-4CA2-AD79-72CE53BD3CA7}"/>
    <cellStyle name="Standard 4 4 2 2 4" xfId="1664" xr:uid="{D162D4F9-93B2-47B3-82AC-C1104C3FC657}"/>
    <cellStyle name="Standard 4 4 2 2 5" xfId="2600" xr:uid="{65FC88DB-5C97-475B-A9CC-C142099DCEEC}"/>
    <cellStyle name="Standard 4 4 2 3" xfId="1385" xr:uid="{1DCEDD0C-9BF7-4503-9292-D5ECC06B0C42}"/>
    <cellStyle name="Standard 4 4 2 4" xfId="2287" xr:uid="{32845825-FC99-4E52-9816-CF80BAEF1CF5}"/>
    <cellStyle name="Standard 4 4 2 5" xfId="1215" xr:uid="{7D59396C-30DB-40FB-A2B5-80528D96CE20}"/>
    <cellStyle name="Standard 4 4 2 6" xfId="2683" xr:uid="{A28A01BC-CAF6-445F-9938-F0E287F6AA81}"/>
    <cellStyle name="Standard 4 4 3" xfId="758" xr:uid="{1DA9F4F4-EBC5-4578-BE84-7407C5EC93C7}"/>
    <cellStyle name="Standard 4 4 3 2" xfId="1468" xr:uid="{29D3734F-2499-463D-815D-B4A79EE17651}"/>
    <cellStyle name="Standard 4 4 3 3" xfId="2354" xr:uid="{60A6A57E-0918-4E7D-92DA-681935BB9160}"/>
    <cellStyle name="Standard 4 4 3 4" xfId="1296" xr:uid="{6757A82E-458D-4435-B334-520DF4296C2B}"/>
    <cellStyle name="Standard 4 4 3 5" xfId="2640" xr:uid="{1DA49FBE-3F79-4676-94F5-10CE187A11B1}"/>
    <cellStyle name="Standard 4 4 4" xfId="1314" xr:uid="{2294CEBA-9D5F-4E69-8632-AB277A9F4A05}"/>
    <cellStyle name="Standard 4 4 5" xfId="2240" xr:uid="{36D022D4-4A2D-4528-A1A9-AC11AB6BDCA8}"/>
    <cellStyle name="Standard 4 4 6" xfId="2131" xr:uid="{69692949-5E46-4AB8-988C-AB5500E9AC98}"/>
    <cellStyle name="Standard 4 4 7" xfId="2591" xr:uid="{838D5252-E56D-4B40-A9F6-BC9CA5F71595}"/>
    <cellStyle name="Standard 4 5" xfId="662" xr:uid="{00000000-0005-0000-0000-0000BC020000}"/>
    <cellStyle name="Standard 4 5 2" xfId="798" xr:uid="{C39C8FBF-2901-4072-B80F-AE644911D338}"/>
    <cellStyle name="Standard 4 5 2 2" xfId="1508" xr:uid="{08317CEA-369B-48FE-881A-F164BE17C581}"/>
    <cellStyle name="Standard 4 5 2 3" xfId="2394" xr:uid="{2B92ED87-8F1E-4080-AB6C-7ED7034A539F}"/>
    <cellStyle name="Standard 4 5 2 4" xfId="1088" xr:uid="{47019A08-CAB9-4DB0-AEFE-30DF07C80C8F}"/>
    <cellStyle name="Standard 4 5 2 5" xfId="1295" xr:uid="{D0B6EE0D-E0B7-4EDD-80DA-6F1B643310AE}"/>
    <cellStyle name="Standard 4 5 3" xfId="1378" xr:uid="{C170023F-64D9-44DA-8506-54570F846088}"/>
    <cellStyle name="Standard 4 5 4" xfId="2280" xr:uid="{A8081C51-775E-4234-8BFB-86C6C84EE3DA}"/>
    <cellStyle name="Standard 4 5 5" xfId="1087" xr:uid="{9DD49831-30EE-4070-B3A0-1084C46637F7}"/>
    <cellStyle name="Standard 4 5 6" xfId="2500" xr:uid="{DF3B6DDF-3977-4CF7-8906-EED898E277C4}"/>
    <cellStyle name="Standard 4 6" xfId="751" xr:uid="{A1D7548D-B817-4A92-9F01-B4F2C2CCAE96}"/>
    <cellStyle name="Standard 4 6 2" xfId="1461" xr:uid="{C336239C-075D-4A39-BB50-A521F67D0690}"/>
    <cellStyle name="Standard 4 6 3" xfId="2347" xr:uid="{C1D324E3-E150-4077-B797-E55319798EBF}"/>
    <cellStyle name="Standard 4 6 4" xfId="1089" xr:uid="{BAECC7D5-F630-4F5C-B513-2C6B55E0365B}"/>
    <cellStyle name="Standard 4 6 5" xfId="2588" xr:uid="{8BB1677B-9D06-4355-9490-E6C419D44FE6}"/>
    <cellStyle name="Standard 4 7" xfId="1307" xr:uid="{2E06F31F-D515-47C8-8A3B-B6E47A2B8A0A}"/>
    <cellStyle name="Standard 4 8" xfId="2233" xr:uid="{2AFE5225-DF3E-44CB-A297-39D23CDAA1CC}"/>
    <cellStyle name="Standard 4 9" xfId="1072" xr:uid="{4CCD3CB3-26DC-4295-A146-E91AB7D9A95F}"/>
    <cellStyle name="Standard 6" xfId="587" xr:uid="{00000000-0005-0000-0000-0000BD020000}"/>
    <cellStyle name="Standard 6 2" xfId="2681" xr:uid="{2179D036-38BA-4DD4-AB2B-5210C6956C3C}"/>
    <cellStyle name="Title" xfId="670" builtinId="15" customBuiltin="1"/>
    <cellStyle name="Title 2" xfId="588" xr:uid="{00000000-0005-0000-0000-0000BF020000}"/>
    <cellStyle name="Title 2 2" xfId="1260" xr:uid="{C602A32D-673A-4275-A296-2855684AEE57}"/>
    <cellStyle name="Title 2 3" xfId="2599" xr:uid="{7C8B920C-E6E3-44B2-9BD0-CD365C669B19}"/>
    <cellStyle name="Total" xfId="685" builtinId="25" customBuiltin="1"/>
    <cellStyle name="Total 2" xfId="589" xr:uid="{00000000-0005-0000-0000-0000C1020000}"/>
    <cellStyle name="Total 2 2" xfId="2182" xr:uid="{497A49EB-8A1D-4FE9-92E8-12F2E27A7056}"/>
    <cellStyle name="Total 2 3" xfId="2639" xr:uid="{484ED01E-1DD1-4B8C-AF7E-FD1015BECFCD}"/>
    <cellStyle name="Warning Text" xfId="683" builtinId="11" customBuiltin="1"/>
    <cellStyle name="Warning Text 2" xfId="590" xr:uid="{00000000-0005-0000-0000-0000C3020000}"/>
    <cellStyle name="Warning Text 2 2" xfId="1724" xr:uid="{DDCCEF5A-4352-493A-AB4B-A54FD7C3D553}"/>
    <cellStyle name="Warning Text 2 3" xfId="2499" xr:uid="{358CD94B-58C8-48FB-ADED-47592B577073}"/>
    <cellStyle name="표준 2" xfId="591" xr:uid="{00000000-0005-0000-0000-0000C4020000}"/>
    <cellStyle name="표준 2 2" xfId="1064" xr:uid="{371092BA-0DC7-4442-AC66-9CF67812F3A1}"/>
    <cellStyle name="一般 7" xfId="592" xr:uid="{00000000-0005-0000-0000-0000C5020000}"/>
    <cellStyle name="一般 7 2" xfId="2585" xr:uid="{0A20D448-96F6-4CEE-A379-A54CB5D340B7}"/>
    <cellStyle name="常规 2" xfId="1691" xr:uid="{B8CB5403-C02D-4A4C-9EEB-A121F5383EE6}"/>
    <cellStyle name="標準 2" xfId="593" xr:uid="{00000000-0005-0000-0000-0000C6020000}"/>
    <cellStyle name="標準 2 2" xfId="594" xr:uid="{00000000-0005-0000-0000-0000C7020000}"/>
    <cellStyle name="標準 2 2 2" xfId="2598" xr:uid="{C2D5C8B5-D71B-47F6-BD28-81FD90E3D4B5}"/>
    <cellStyle name="標準 2 3" xfId="595" xr:uid="{00000000-0005-0000-0000-0000C8020000}"/>
    <cellStyle name="標準 2 3 2" xfId="2638" xr:uid="{3F59E864-5E4D-4C97-AF7F-F7473B592EAD}"/>
    <cellStyle name="標準 2 4" xfId="2679" xr:uid="{27C408E3-3999-4EAC-A4D9-1B42E8EF2D20}"/>
    <cellStyle name="超链接 2" xfId="2183" xr:uid="{DA34B87F-B00C-4718-8D78-988DC57DF10E}"/>
    <cellStyle name="超链接 2 2" xfId="1590" xr:uid="{57764B6B-1F79-42CC-88F5-FAE70FE201DE}"/>
    <cellStyle name="超链接 3" xfId="2150" xr:uid="{707452EA-9FF7-49ED-BA31-E157C429790C}"/>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572135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nuti@qualtekusa.com" TargetMode="External"/><Relationship Id="rId1" Type="http://schemas.openxmlformats.org/officeDocument/2006/relationships/hyperlink" Target="mailto:rnuti@qualtek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25" defaultRowHeight="14.25"/>
  <cols>
    <col min="1" max="1" width="14.625" style="126" customWidth="1"/>
    <col min="2" max="2" width="14" style="126" customWidth="1"/>
    <col min="3" max="3" width="6" style="126" customWidth="1"/>
    <col min="4" max="4" width="51" style="126" customWidth="1"/>
    <col min="5" max="5" width="46" style="238" customWidth="1"/>
    <col min="6" max="6" width="61.625" style="239" customWidth="1"/>
    <col min="7" max="7" width="61.625" style="126" customWidth="1"/>
    <col min="8" max="8" width="65.625" style="143" customWidth="1"/>
    <col min="9" max="9" width="51.5" style="188" customWidth="1"/>
    <col min="10" max="16384" width="8.62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4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85.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70.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213.7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71">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4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4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4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99.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42.25">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54">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ht="28.5">
      <c r="A194" s="126" t="str">
        <f t="shared" si="10"/>
        <v>Smelter ListA4</v>
      </c>
      <c r="B194" s="126" t="s">
        <v>1078</v>
      </c>
      <c r="C194" s="126" t="s">
        <v>1025</v>
      </c>
      <c r="D194" s="126" t="s">
        <v>1079</v>
      </c>
      <c r="E194" s="238" t="s">
        <v>1080</v>
      </c>
      <c r="F194" s="239" t="s">
        <v>1081</v>
      </c>
      <c r="G194" s="126" t="s">
        <v>1082</v>
      </c>
      <c r="H194" s="274" t="s">
        <v>1083</v>
      </c>
      <c r="I194" s="188" t="s">
        <v>18559</v>
      </c>
    </row>
    <row r="195" spans="1:9" ht="28.5">
      <c r="A195" s="126" t="str">
        <f t="shared" si="10"/>
        <v>Smelter ListB4</v>
      </c>
      <c r="B195" s="126" t="s">
        <v>1078</v>
      </c>
      <c r="C195" s="126" t="s">
        <v>619</v>
      </c>
      <c r="D195" s="126" t="s">
        <v>1084</v>
      </c>
      <c r="E195" s="238" t="s">
        <v>19592</v>
      </c>
      <c r="F195" s="239" t="s">
        <v>1085</v>
      </c>
      <c r="G195" s="126" t="s">
        <v>1086</v>
      </c>
      <c r="H195" s="274" t="s">
        <v>1087</v>
      </c>
      <c r="I195" s="188" t="s">
        <v>19586</v>
      </c>
    </row>
    <row r="196" spans="1:9" ht="28.5">
      <c r="A196" s="126" t="str">
        <f t="shared" si="10"/>
        <v>Smelter ListC4</v>
      </c>
      <c r="B196" s="126" t="s">
        <v>1078</v>
      </c>
      <c r="C196" s="126" t="s">
        <v>733</v>
      </c>
      <c r="D196" s="126" t="s">
        <v>1030</v>
      </c>
      <c r="E196" s="272" t="s">
        <v>1031</v>
      </c>
      <c r="F196" s="269" t="s">
        <v>1032</v>
      </c>
      <c r="G196" s="126" t="s">
        <v>1033</v>
      </c>
      <c r="H196" s="274" t="s">
        <v>1034</v>
      </c>
      <c r="I196" s="188" t="s">
        <v>18550</v>
      </c>
    </row>
    <row r="197" spans="1:9" ht="28.5">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ht="28.5">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ht="28.5">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8.5">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4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6"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8.9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1.9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1.95" customHeight="1">
      <c r="A295" s="126" t="str">
        <f t="shared" si="12"/>
        <v>CheckerJ78</v>
      </c>
      <c r="B295" s="126" t="s">
        <v>1154</v>
      </c>
      <c r="C295" s="126" t="s">
        <v>18981</v>
      </c>
      <c r="G295"/>
      <c r="H295" s="274"/>
    </row>
    <row r="296" spans="1:9" ht="51.95" customHeight="1">
      <c r="A296" s="126" t="str">
        <f t="shared" si="12"/>
        <v>CheckerJ79</v>
      </c>
      <c r="B296" s="126" t="s">
        <v>1154</v>
      </c>
      <c r="C296" s="126" t="s">
        <v>18982</v>
      </c>
      <c r="G296"/>
      <c r="H296" s="274"/>
    </row>
    <row r="297" spans="1:9" ht="51.9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6"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4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450000000000003"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0.9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ht="28.5">
      <c r="A339" s="126" t="str">
        <f t="shared" si="12"/>
        <v>Product ListC5</v>
      </c>
      <c r="B339" s="126" t="s">
        <v>54</v>
      </c>
      <c r="C339" s="126" t="s">
        <v>739</v>
      </c>
      <c r="D339" s="144" t="s">
        <v>19153</v>
      </c>
      <c r="E339" s="266" t="s">
        <v>19855</v>
      </c>
      <c r="F339" s="239" t="s">
        <v>19967</v>
      </c>
      <c r="G339" s="144" t="s">
        <v>19954</v>
      </c>
      <c r="H339" s="274" t="s">
        <v>19851</v>
      </c>
      <c r="I339" s="290" t="s">
        <v>19853</v>
      </c>
    </row>
    <row r="340" spans="1:9" ht="28.5">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99.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153E27E-B685-42A1-AA37-FF3F91B047F0}"/>
    </customSheetView>
    <customSheetView guid="{C59130F4-2E03-5E48-94CE-6E4A0484DB9E}" showAutoFilter="1">
      <selection activeCell="E4" sqref="E4"/>
      <pageMargins left="0" right="0" top="0" bottom="0" header="0" footer="0"/>
      <pageSetup paperSize="9" orientation="portrait"/>
      <headerFooter alignWithMargins="0"/>
      <autoFilter ref="B1:N1" xr:uid="{2CE39831-BB61-4BE9-8A20-FB6E2A1E7377}"/>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25" defaultRowHeight="12.75"/>
  <cols>
    <col min="1" max="1" width="20.5" style="57" customWidth="1"/>
    <col min="2" max="2" width="57" style="57" customWidth="1"/>
    <col min="3" max="16384" width="8.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375" customWidth="1"/>
    <col min="3" max="3" width="15.3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8DEB96B3-2D08-487B-810A-4F8BCA442610}"/>
    </customSheetView>
    <customSheetView guid="{C59130F4-2E03-5E48-94CE-6E4A0484DB9E}" showAutoFilter="1">
      <selection activeCell="C1" sqref="C1:D65536"/>
      <pageMargins left="0" right="0" top="0" bottom="0" header="0" footer="0"/>
      <pageSetup orientation="portrait"/>
      <headerFooter alignWithMargins="0"/>
      <autoFilter ref="B1:C1" xr:uid="{2947E30F-64FE-4095-B57C-682FC1F2D424}"/>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5">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ht="22.5">
      <c r="A12" s="385"/>
      <c r="B12" s="173" t="s">
        <v>7</v>
      </c>
      <c r="C12" s="174" t="s">
        <v>8</v>
      </c>
      <c r="D12" s="175" t="s">
        <v>9</v>
      </c>
      <c r="E12" s="174" t="s">
        <v>10</v>
      </c>
      <c r="F12" s="174" t="s">
        <v>11</v>
      </c>
      <c r="G12" s="24"/>
    </row>
    <row r="13" spans="1:7" ht="67.5">
      <c r="A13" s="385"/>
      <c r="B13" s="285">
        <v>1</v>
      </c>
      <c r="C13" s="223" t="s">
        <v>12</v>
      </c>
      <c r="D13" s="224">
        <v>44489</v>
      </c>
      <c r="E13" s="223" t="s">
        <v>12182</v>
      </c>
      <c r="F13" s="225" t="s">
        <v>12191</v>
      </c>
      <c r="G13" s="24"/>
    </row>
    <row r="14" spans="1:7" ht="67.5">
      <c r="A14" s="385"/>
      <c r="B14" s="222">
        <v>1.01</v>
      </c>
      <c r="C14" s="223" t="s">
        <v>12</v>
      </c>
      <c r="D14" s="224">
        <v>44523</v>
      </c>
      <c r="E14" s="223" t="s">
        <v>12183</v>
      </c>
      <c r="F14" s="225" t="s">
        <v>12191</v>
      </c>
      <c r="G14" s="24"/>
    </row>
    <row r="15" spans="1:7" ht="67.5">
      <c r="A15" s="385"/>
      <c r="B15" s="222">
        <v>1.02</v>
      </c>
      <c r="C15" s="223" t="s">
        <v>12</v>
      </c>
      <c r="D15" s="224">
        <v>44553</v>
      </c>
      <c r="E15" s="223" t="s">
        <v>12184</v>
      </c>
      <c r="F15" s="225" t="s">
        <v>12191</v>
      </c>
      <c r="G15" s="24"/>
    </row>
    <row r="16" spans="1:7" ht="90">
      <c r="A16" s="385"/>
      <c r="B16" s="222">
        <v>1.1000000000000001</v>
      </c>
      <c r="C16" s="223" t="s">
        <v>12</v>
      </c>
      <c r="D16" s="224">
        <v>44848</v>
      </c>
      <c r="E16" s="223" t="s">
        <v>12185</v>
      </c>
      <c r="F16" s="225" t="s">
        <v>12192</v>
      </c>
      <c r="G16" s="24"/>
    </row>
    <row r="17" spans="1:7" ht="56.25">
      <c r="A17" s="385"/>
      <c r="B17" s="222">
        <v>1.1100000000000001</v>
      </c>
      <c r="C17" s="223" t="s">
        <v>12</v>
      </c>
      <c r="D17" s="224">
        <v>44869</v>
      </c>
      <c r="E17" s="223" t="s">
        <v>12186</v>
      </c>
      <c r="F17" s="225" t="s">
        <v>12192</v>
      </c>
      <c r="G17" s="24"/>
    </row>
    <row r="18" spans="1:7" ht="56.25">
      <c r="A18" s="385"/>
      <c r="B18" s="222">
        <v>1.2</v>
      </c>
      <c r="C18" s="223" t="s">
        <v>12</v>
      </c>
      <c r="D18" s="224">
        <v>45058</v>
      </c>
      <c r="E18" s="223" t="s">
        <v>12235</v>
      </c>
      <c r="F18" s="225" t="s">
        <v>12193</v>
      </c>
      <c r="G18" s="24"/>
    </row>
    <row r="19" spans="1:7" ht="56.25">
      <c r="A19" s="385"/>
      <c r="B19" s="222">
        <v>1.3</v>
      </c>
      <c r="C19" s="223" t="s">
        <v>12</v>
      </c>
      <c r="D19" s="224">
        <v>45408</v>
      </c>
      <c r="E19" s="286" t="s">
        <v>18595</v>
      </c>
      <c r="F19" s="225" t="s">
        <v>12236</v>
      </c>
      <c r="G19" s="24"/>
    </row>
    <row r="20" spans="1:7" ht="56.25">
      <c r="A20" s="385"/>
      <c r="B20" s="291" t="s">
        <v>18598</v>
      </c>
      <c r="C20" s="223" t="s">
        <v>12</v>
      </c>
      <c r="D20" s="224">
        <v>45772</v>
      </c>
      <c r="E20" s="286" t="s">
        <v>19154</v>
      </c>
      <c r="F20" s="225" t="s">
        <v>19278</v>
      </c>
      <c r="G20" s="24"/>
    </row>
    <row r="21" spans="1:7" ht="13.5" thickBot="1">
      <c r="A21" s="386"/>
      <c r="B21" s="390" t="str">
        <f ca="1">OFFSET(L!$C$1,MATCH("General"&amp;"Cpy",L!$A:$A,0)-1,SL,,)</f>
        <v>© 2025 Responsible Minerals Initiative. All rights reserved.</v>
      </c>
      <c r="C21" s="390"/>
      <c r="D21" s="390"/>
      <c r="E21" s="390"/>
      <c r="F21" s="390"/>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625" style="156" customWidth="1"/>
    <col min="2" max="2" width="35.5" style="156" customWidth="1"/>
    <col min="3" max="3" width="105.5" style="156" customWidth="1"/>
    <col min="4" max="5" width="1.625" style="156" customWidth="1"/>
    <col min="6" max="6" width="52" style="156" customWidth="1"/>
    <col min="7" max="7" width="5" style="156" customWidth="1"/>
    <col min="8" max="16384" width="9" style="156"/>
  </cols>
  <sheetData>
    <row r="1" spans="1:8" ht="90.75" customHeight="1" thickTop="1">
      <c r="A1" s="391"/>
      <c r="B1" s="392"/>
      <c r="C1" s="392"/>
      <c r="D1" s="393"/>
    </row>
    <row r="2" spans="1:8" ht="15">
      <c r="A2" s="176"/>
      <c r="B2" s="177" t="str">
        <f ca="1">OFFSET(L!$C$1,MATCH("Definitions"&amp;ADDRESS(ROW(),COLUMN(),4),L!$A:$A,0)-1,SL,,)</f>
        <v>ITEM</v>
      </c>
      <c r="C2" s="177" t="str">
        <f ca="1">OFFSET(L!$C$1,MATCH("Definitions"&amp;ADDRESS(ROW(),COLUMN(),4),L!$A:$A,0)-1,SL,,)</f>
        <v>DEFINITION</v>
      </c>
      <c r="D2" s="39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5">
      <c r="A28" s="176"/>
      <c r="B28" s="397" t="str">
        <f ca="1">OFFSET(L!$C$1,MATCH("Definitions"&amp;ADDRESS(ROW(),COLUMN(),4),L!$A:$A,0)-1,SL,,)</f>
        <v>* Please consult the EMRT Completion Guide for additional details on primary and secondary sources for this mineral.</v>
      </c>
      <c r="C28" s="397"/>
      <c r="D28" s="395"/>
      <c r="E28" s="179"/>
    </row>
    <row r="29" spans="1:5" ht="15">
      <c r="A29" s="176"/>
      <c r="B29" s="394" t="str">
        <f ca="1">OFFSET(L!$C$1,MATCH("General"&amp;"Cpy",L!$A:$A,0)-1,SL,,)</f>
        <v>© 2025 Responsible Minerals Initiative. All rights reserved.</v>
      </c>
      <c r="C29" s="394"/>
      <c r="D29" s="395"/>
      <c r="E29" s="179"/>
    </row>
    <row r="30" spans="1:5" ht="13.5" thickBot="1">
      <c r="A30" s="180"/>
      <c r="B30" s="181"/>
      <c r="C30" s="181"/>
      <c r="D30" s="396"/>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19" zoomScaleNormal="100" workbookViewId="0">
      <selection activeCell="B136" sqref="B136"/>
    </sheetView>
  </sheetViews>
  <sheetFormatPr defaultColWidth="9" defaultRowHeight="12.75"/>
  <cols>
    <col min="1" max="1" width="2" customWidth="1"/>
    <col min="2" max="2" width="84.125" customWidth="1"/>
    <col min="3" max="3" width="1.625" customWidth="1"/>
    <col min="4" max="5" width="16.625" customWidth="1"/>
    <col min="6" max="6" width="1.625" customWidth="1"/>
    <col min="7" max="9" width="16.625" customWidth="1"/>
    <col min="10" max="10" width="18" customWidth="1"/>
    <col min="11" max="11" width="3" customWidth="1"/>
    <col min="12" max="13" width="8.875" hidden="1" customWidth="1"/>
    <col min="14" max="14" width="24" hidden="1" customWidth="1"/>
    <col min="15" max="15" width="28.625" hidden="1" customWidth="1"/>
    <col min="16" max="16" width="31" hidden="1" customWidth="1"/>
    <col min="17" max="17" width="33.375" hidden="1" customWidth="1"/>
    <col min="18" max="18" width="32" hidden="1" customWidth="1"/>
    <col min="19" max="19" width="21.37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1"/>
      <c r="B1" s="402"/>
      <c r="C1" s="402"/>
      <c r="D1" s="402"/>
      <c r="E1" s="402"/>
      <c r="F1" s="402"/>
      <c r="G1" s="402"/>
      <c r="H1" s="402"/>
      <c r="I1" s="402"/>
      <c r="J1" s="402"/>
      <c r="K1" s="403"/>
      <c r="L1" s="102"/>
      <c r="P1" s="2"/>
      <c r="Q1" s="2"/>
      <c r="R1" s="2"/>
      <c r="S1" s="2"/>
      <c r="T1" s="2"/>
      <c r="U1" s="2"/>
      <c r="V1" s="2"/>
      <c r="W1" s="2"/>
      <c r="X1" s="2"/>
      <c r="Y1" s="2"/>
      <c r="Z1" s="2"/>
      <c r="AA1" s="2"/>
      <c r="AB1" s="2"/>
      <c r="AC1" s="2"/>
      <c r="AD1" s="2"/>
      <c r="AE1" s="2"/>
      <c r="AF1" s="2"/>
      <c r="AG1" s="2"/>
      <c r="AH1" s="2"/>
    </row>
    <row r="2" spans="1:34" ht="81.75" customHeight="1">
      <c r="A2" s="27"/>
      <c r="B2" s="281"/>
      <c r="C2" s="28"/>
      <c r="D2" s="404" t="str">
        <f ca="1">OFFSET(L!$C$1,MATCH("Declaration"&amp;ADDRESS(ROW(),COLUMN(),4),L!$A:$A,0)-1,SL,,)</f>
        <v>Extended Mineral Reporting Template (EMRT)</v>
      </c>
      <c r="E2" s="405"/>
      <c r="F2" s="405"/>
      <c r="G2" s="405"/>
      <c r="H2" s="405"/>
      <c r="I2" s="405"/>
      <c r="J2" s="406"/>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40"/>
      <c r="F3" s="441"/>
      <c r="G3" s="441"/>
      <c r="H3" s="441"/>
      <c r="I3" s="441"/>
      <c r="J3" s="190" t="s">
        <v>19342</v>
      </c>
      <c r="K3" s="29"/>
      <c r="L3" s="102"/>
      <c r="P3" s="38">
        <f>MATCH($D$3,LN,0)</f>
        <v>1</v>
      </c>
    </row>
    <row r="4" spans="1:34" ht="15.75">
      <c r="A4" s="27"/>
      <c r="B4" s="413" t="str">
        <f ca="1">OFFSET(L!$C$1,MATCH("Declaration"&amp;ADDRESS(ROW(),COLUMN(),4),L!$A:$A,0)-1,SL,,)</f>
        <v>The purpose of this document is to collect sourcing information on below minerals.</v>
      </c>
      <c r="C4" s="413"/>
      <c r="D4" s="413"/>
      <c r="E4" s="413"/>
      <c r="F4" s="413"/>
      <c r="G4" s="413"/>
      <c r="H4" s="413"/>
      <c r="I4" s="417" t="str">
        <f ca="1">OFFSET(L!$C$1,MATCH("Declaration"&amp;ADDRESS(ROW(),COLUMN(),4),L!$A:$A,0)-1,SL,,)</f>
        <v>Link to Terms &amp; Conditions</v>
      </c>
      <c r="J4" s="417"/>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29"/>
      <c r="L6" s="104" t="s">
        <v>18</v>
      </c>
      <c r="P6" s="2"/>
      <c r="Q6" s="2"/>
      <c r="R6" s="2"/>
      <c r="S6" s="2"/>
      <c r="T6" s="2"/>
      <c r="U6" s="2"/>
      <c r="V6" s="2"/>
      <c r="W6" s="2"/>
      <c r="X6" s="2"/>
      <c r="Y6" s="2"/>
      <c r="Z6" s="2"/>
      <c r="AA6" s="2"/>
      <c r="AB6" s="2"/>
      <c r="AC6" s="2"/>
      <c r="AD6" s="2"/>
      <c r="AE6" s="2"/>
      <c r="AF6" s="2"/>
      <c r="AG6" s="2"/>
      <c r="AH6" s="2"/>
    </row>
    <row r="7" spans="1:34" ht="15.75">
      <c r="A7" s="27"/>
      <c r="B7" s="418" t="str">
        <f ca="1">OFFSET(L!$C$1,MATCH("Declaration"&amp;ADDRESS(ROW(),COLUMN(),4),L!$A:$A,0)-1,SL,,)</f>
        <v>Company Information</v>
      </c>
      <c r="C7" s="418"/>
      <c r="D7" s="418"/>
      <c r="E7" s="418"/>
      <c r="F7" s="418"/>
      <c r="G7" s="418"/>
      <c r="H7" s="418"/>
      <c r="I7" s="418"/>
      <c r="J7" s="418"/>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7" t="s">
        <v>20051</v>
      </c>
      <c r="E8" s="408"/>
      <c r="F8" s="408"/>
      <c r="G8" s="408"/>
      <c r="H8" s="408"/>
      <c r="I8" s="408"/>
      <c r="J8" s="409"/>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3" t="s">
        <v>19</v>
      </c>
      <c r="E9" s="444"/>
      <c r="F9" s="444"/>
      <c r="G9" s="44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19" t="str">
        <f ca="1">OFFSET(L!$C$1,MATCH("Declaration"&amp;ADDRESS(ROW(),COLUMN(),4)&amp;LEFT($D$9,1),L!$A:$A,0)-1,SL,,)</f>
        <v>Description of Scope:</v>
      </c>
      <c r="C10" s="112"/>
      <c r="D10" s="414"/>
      <c r="E10" s="415"/>
      <c r="F10" s="415"/>
      <c r="G10" s="415"/>
      <c r="H10" s="415"/>
      <c r="I10" s="415"/>
      <c r="J10" s="416"/>
      <c r="K10" s="29"/>
      <c r="L10" s="104"/>
      <c r="Q10" s="2"/>
      <c r="R10" s="2"/>
      <c r="S10" s="2"/>
      <c r="T10" s="2"/>
      <c r="U10" s="2"/>
      <c r="V10" s="2"/>
      <c r="W10" s="2"/>
      <c r="X10" s="2"/>
      <c r="Y10" s="2"/>
      <c r="Z10" s="2"/>
      <c r="AA10" s="2"/>
      <c r="AB10" s="2"/>
      <c r="AC10" s="2"/>
      <c r="AD10" s="2"/>
      <c r="AE10" s="2"/>
      <c r="AF10" s="2"/>
      <c r="AG10" s="2"/>
      <c r="AH10" s="2"/>
    </row>
    <row r="11" spans="1:34" ht="15.75">
      <c r="A11" s="31"/>
      <c r="B11" s="420"/>
      <c r="C11" s="112"/>
      <c r="D11" s="421" t="str">
        <f ca="1">IF(D9=Q9,OFFSET(L!$C$1,MATCH("Declaration"&amp;ADDRESS(ROW(),COLUMN(),4),L!$A:$A,0)-1,SL,,),"")</f>
        <v/>
      </c>
      <c r="E11" s="422"/>
      <c r="F11" s="422"/>
      <c r="G11" s="422"/>
      <c r="H11" s="422"/>
      <c r="I11" s="422"/>
      <c r="J11" s="423"/>
      <c r="K11" s="29"/>
      <c r="L11" s="104"/>
      <c r="Q11" s="2"/>
      <c r="R11" s="2"/>
      <c r="S11" s="2"/>
      <c r="T11" s="2"/>
      <c r="U11" s="2"/>
      <c r="V11" s="2"/>
      <c r="W11" s="2"/>
      <c r="X11" s="2"/>
      <c r="Y11" s="2"/>
      <c r="Z11" s="2"/>
      <c r="AA11" s="366" t="s">
        <v>19145</v>
      </c>
      <c r="AB11" s="2"/>
      <c r="AC11" s="2"/>
      <c r="AD11" s="2"/>
      <c r="AE11" s="2"/>
      <c r="AF11" s="2"/>
      <c r="AG11" s="2"/>
      <c r="AH11" s="2"/>
    </row>
    <row r="12" spans="1:34" ht="15.75">
      <c r="A12" s="31"/>
      <c r="B12" s="424" t="str">
        <f ca="1">OFFSET(L!$C$1,MATCH("Declaration"&amp;ADDRESS(ROW(),COLUMN(),4),L!$A:$A,0)-1,SL,,)</f>
        <v>Select Minerals/Metals in Scope (*):</v>
      </c>
      <c r="C12" s="112"/>
      <c r="D12" s="370" t="s">
        <v>19146</v>
      </c>
      <c r="E12" s="426" t="s">
        <v>18641</v>
      </c>
      <c r="F12" s="427"/>
      <c r="G12" s="370" t="s">
        <v>19148</v>
      </c>
      <c r="H12" s="295"/>
      <c r="I12" s="295"/>
      <c r="J12" s="295"/>
      <c r="K12" s="29"/>
      <c r="L12" s="104"/>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15.75">
      <c r="A13" s="31"/>
      <c r="B13" s="425" t="e">
        <f ca="1">OFFSET(L!$C$1,MATCH("Declaration"&amp;ADDRESS(ROW(),COLUMN(),4),L!$A:$A,0)-1,SL,,)</f>
        <v>#N/A</v>
      </c>
      <c r="C13" s="112"/>
      <c r="D13" s="370" t="s">
        <v>19149</v>
      </c>
      <c r="E13" s="426" t="s">
        <v>19150</v>
      </c>
      <c r="F13" s="427"/>
      <c r="G13" s="370" t="s">
        <v>18642</v>
      </c>
      <c r="H13" s="296"/>
      <c r="I13" s="296"/>
      <c r="J13" s="296"/>
      <c r="K13" s="29"/>
      <c r="L13" s="104"/>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hidden="1">
      <c r="A14" s="31"/>
      <c r="B14" s="428"/>
      <c r="C14" s="112"/>
      <c r="D14" s="296"/>
      <c r="E14" s="430"/>
      <c r="F14" s="431"/>
      <c r="G14" s="296"/>
      <c r="H14" s="296"/>
      <c r="I14" s="296"/>
      <c r="J14" s="296"/>
      <c r="K14" s="29"/>
      <c r="L14" s="104"/>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hidden="1">
      <c r="A15" s="31"/>
      <c r="B15" s="429"/>
      <c r="C15" s="112"/>
      <c r="D15" s="296"/>
      <c r="E15" s="430"/>
      <c r="F15" s="431"/>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0"/>
      <c r="E16" s="411"/>
      <c r="F16" s="411"/>
      <c r="G16" s="411"/>
      <c r="H16" s="411"/>
      <c r="I16" s="411"/>
      <c r="J16" s="412"/>
      <c r="K16" s="29"/>
      <c r="L16" s="104"/>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0"/>
      <c r="E17" s="411"/>
      <c r="F17" s="411"/>
      <c r="G17" s="411"/>
      <c r="H17" s="411"/>
      <c r="I17" s="411"/>
      <c r="J17" s="412"/>
      <c r="K17" s="29"/>
      <c r="L17" s="104"/>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0"/>
      <c r="E18" s="411"/>
      <c r="F18" s="411"/>
      <c r="G18" s="411"/>
      <c r="H18" s="411"/>
      <c r="I18" s="411"/>
      <c r="J18" s="412"/>
      <c r="K18" s="29"/>
      <c r="L18" s="104"/>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0" t="s">
        <v>20052</v>
      </c>
      <c r="E19" s="411"/>
      <c r="F19" s="411"/>
      <c r="G19" s="411"/>
      <c r="H19" s="411"/>
      <c r="I19" s="411"/>
      <c r="J19" s="412"/>
      <c r="K19" s="29"/>
      <c r="L19" s="104"/>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33"/>
      <c r="F20" s="433"/>
      <c r="G20" s="433"/>
      <c r="H20" s="433"/>
      <c r="I20" s="433"/>
      <c r="J20" s="434"/>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0" t="s">
        <v>20054</v>
      </c>
      <c r="E21" s="411"/>
      <c r="F21" s="411"/>
      <c r="G21" s="411"/>
      <c r="H21" s="411"/>
      <c r="I21" s="411"/>
      <c r="J21" s="412"/>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0" t="s">
        <v>20052</v>
      </c>
      <c r="E22" s="411"/>
      <c r="F22" s="411"/>
      <c r="G22" s="411"/>
      <c r="H22" s="411"/>
      <c r="I22" s="411"/>
      <c r="J22" s="412"/>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0"/>
      <c r="E23" s="411"/>
      <c r="F23" s="411"/>
      <c r="G23" s="411"/>
      <c r="H23" s="411"/>
      <c r="I23" s="411"/>
      <c r="J23" s="412"/>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0"/>
      <c r="E25" s="411"/>
      <c r="F25" s="411"/>
      <c r="G25" s="411"/>
      <c r="H25" s="411"/>
      <c r="I25" s="411"/>
      <c r="J25" s="412"/>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8">
        <v>45950</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7"/>
      <c r="E27" s="44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8" t="str">
        <f ca="1">OFFSET(L!$C$1,MATCH("Declaration"&amp;ADDRESS(ROW(),COLUMN(),4),L!$A:$A,0)-1,SL,,)</f>
        <v>Answer the following questions 1 - 7 based on the declaration scope indicated above</v>
      </c>
      <c r="C28" s="448"/>
      <c r="D28" s="448"/>
      <c r="E28" s="448"/>
      <c r="F28" s="448"/>
      <c r="G28" s="448"/>
      <c r="H28" s="448"/>
      <c r="I28" s="448"/>
      <c r="J28" s="448"/>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6" t="str">
        <f ca="1">OFFSET(L!$C$1,MATCH("Declaration"&amp;ADDRESS(ROW(),COLUMN(),4),L!$A:$A,0)-1,SL,,)</f>
        <v>Answer</v>
      </c>
      <c r="E29" s="44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35" t="s">
        <v>25</v>
      </c>
      <c r="E30" s="436"/>
      <c r="F30" s="8"/>
      <c r="G30" s="398"/>
      <c r="H30" s="399"/>
      <c r="I30" s="399"/>
      <c r="J30" s="400"/>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35" t="s">
        <v>25</v>
      </c>
      <c r="E31" s="436"/>
      <c r="F31" s="8"/>
      <c r="G31" s="398"/>
      <c r="H31" s="399"/>
      <c r="I31" s="399"/>
      <c r="J31" s="400"/>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
      </c>
      <c r="C32" s="28"/>
      <c r="D32" s="435"/>
      <c r="E32" s="436"/>
      <c r="F32" s="8"/>
      <c r="G32" s="398"/>
      <c r="H32" s="399"/>
      <c r="I32" s="399"/>
      <c r="J32" s="400"/>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7" t="str">
        <f t="shared" si="32"/>
        <v/>
      </c>
      <c r="C33" s="28"/>
      <c r="D33" s="435"/>
      <c r="E33" s="436"/>
      <c r="F33" s="8"/>
      <c r="G33" s="398"/>
      <c r="H33" s="399"/>
      <c r="I33" s="399"/>
      <c r="J33" s="400"/>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7" t="str">
        <f t="shared" si="32"/>
        <v/>
      </c>
      <c r="C34" s="28"/>
      <c r="D34" s="435"/>
      <c r="E34" s="436"/>
      <c r="F34" s="8"/>
      <c r="G34" s="398"/>
      <c r="H34" s="399"/>
      <c r="I34" s="399"/>
      <c r="J34" s="400"/>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7" t="str">
        <f t="shared" si="32"/>
        <v/>
      </c>
      <c r="C35" s="28"/>
      <c r="D35" s="435"/>
      <c r="E35" s="436"/>
      <c r="F35" s="8"/>
      <c r="G35" s="398"/>
      <c r="H35" s="399"/>
      <c r="I35" s="399"/>
      <c r="J35" s="400"/>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7" t="str">
        <f t="shared" si="32"/>
        <v/>
      </c>
      <c r="C36" s="28"/>
      <c r="D36" s="435"/>
      <c r="E36" s="436"/>
      <c r="F36" s="8"/>
      <c r="G36" s="398"/>
      <c r="H36" s="399"/>
      <c r="I36" s="399"/>
      <c r="J36" s="400"/>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35"/>
      <c r="E37" s="436"/>
      <c r="F37" s="8"/>
      <c r="G37" s="398"/>
      <c r="H37" s="399"/>
      <c r="I37" s="399"/>
      <c r="J37" s="400"/>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35"/>
      <c r="E38" s="436"/>
      <c r="F38" s="8"/>
      <c r="G38" s="398"/>
      <c r="H38" s="399"/>
      <c r="I38" s="399"/>
      <c r="J38" s="400"/>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35"/>
      <c r="E39" s="436"/>
      <c r="F39" s="8"/>
      <c r="G39" s="398"/>
      <c r="H39" s="399"/>
      <c r="I39" s="399"/>
      <c r="J39" s="400"/>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7" t="str">
        <f ca="1">D29</f>
        <v>Answer</v>
      </c>
      <c r="E41" s="437"/>
      <c r="F41" s="14"/>
      <c r="G41" s="37" t="str">
        <f ca="1">G29</f>
        <v>Comments</v>
      </c>
      <c r="H41" s="37"/>
      <c r="I41" s="37"/>
      <c r="J41" s="73"/>
      <c r="K41" s="29"/>
      <c r="L41" s="99"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Copper(*)</v>
      </c>
      <c r="C42" s="28"/>
      <c r="D42" s="435" t="s">
        <v>25</v>
      </c>
      <c r="E42" s="436"/>
      <c r="F42" s="8"/>
      <c r="G42" s="398"/>
      <c r="H42" s="399"/>
      <c r="I42" s="399"/>
      <c r="J42" s="400"/>
      <c r="K42" s="29"/>
      <c r="L42" s="105"/>
      <c r="P42" s="299" t="str">
        <f>IF(OR(D30="No",D30="Unknown",D30="Not declaring"),"",O30)</f>
        <v>(*)</v>
      </c>
      <c r="R42" s="2"/>
      <c r="S42" s="300" t="str">
        <f>IF(COUNTIF(D42,"Yes"),AA12,"")</f>
        <v>Copper</v>
      </c>
      <c r="T42" s="301" t="str">
        <f>IF(S43="",S42,IF(S42="",S43,IF(S42&gt;S43,S43,S42)))</f>
        <v>Copper</v>
      </c>
      <c r="U42" s="301" t="str">
        <f>T42</f>
        <v>Copper</v>
      </c>
      <c r="V42" s="301" t="str">
        <f t="shared" ref="V42" si="37">IF(U43="",U42,IF(U42="",U43,IF(U42&gt;U43,U43,U42)))</f>
        <v>Copper</v>
      </c>
      <c r="W42" s="301" t="str">
        <f t="shared" ref="W42" si="38">V42</f>
        <v>Copper</v>
      </c>
      <c r="X42" s="301" t="str">
        <f t="shared" ref="X42" si="39">IF(W43="",W42,IF(W42="",W43,IF(W42&gt;W43,W43,W42)))</f>
        <v>Copper</v>
      </c>
      <c r="Y42" s="301" t="str">
        <f t="shared" ref="Y42" si="40">X42</f>
        <v>Copper</v>
      </c>
      <c r="Z42" s="301" t="str">
        <f t="shared" ref="Z42" si="41">IF(Y43="",Y42,IF(Y42="",Y43,IF(Y42&gt;Y43,Y43,Y42)))</f>
        <v>Copper</v>
      </c>
      <c r="AA42" s="301" t="str">
        <f t="shared" ref="AA42" si="42">Z42</f>
        <v>Copper</v>
      </c>
      <c r="AB42" s="301" t="str">
        <f t="shared" ref="AB42" si="43">IF(AA43="",AA42,IF(AA42="",AA43,IF(AA42&gt;AA43,AA43,AA42)))</f>
        <v>Copper</v>
      </c>
      <c r="AC42" s="301" t="str">
        <f t="shared" ref="AC42" si="44">AB42</f>
        <v>Copper</v>
      </c>
      <c r="AD42" s="2"/>
      <c r="AE42" s="2"/>
      <c r="AF42" s="2"/>
      <c r="AG42" s="2"/>
    </row>
    <row r="43" spans="1:33" ht="22.5">
      <c r="A43" s="34"/>
      <c r="B43" s="298" t="str">
        <f t="shared" si="36"/>
        <v>Nickel(*)</v>
      </c>
      <c r="C43" s="28"/>
      <c r="D43" s="435" t="s">
        <v>25</v>
      </c>
      <c r="E43" s="436"/>
      <c r="F43" s="8"/>
      <c r="G43" s="398"/>
      <c r="H43" s="399"/>
      <c r="I43" s="399"/>
      <c r="J43" s="400"/>
      <c r="K43" s="29"/>
      <c r="L43" s="105"/>
      <c r="P43" s="299" t="str">
        <f t="shared" ref="P43:P51" si="45">IF(OR(D31="No",D31="Unknown",D31="Not declaring"),"",O31)</f>
        <v>(*)</v>
      </c>
      <c r="R43" s="2"/>
      <c r="S43" s="300" t="str">
        <f t="shared" ref="S43:S51" si="46">IF(COUNTIF(D43,"Yes"),AA13,"")</f>
        <v>Nickel</v>
      </c>
      <c r="T43" s="301" t="str">
        <f>IF(S43="",S43,IF(S42="",S42,IF(S42&gt;S43,S42,S43)))</f>
        <v>Nickel</v>
      </c>
      <c r="U43" s="301" t="str">
        <f t="shared" ref="U43" si="47">IF(T44="",T43,IF(T43="",T44,IF(T43&gt;T44,T44,T43)))</f>
        <v>Nickel</v>
      </c>
      <c r="V43" s="301" t="str">
        <f t="shared" ref="V43" si="48">IF(U43="",U43,IF(U42="",U42,IF(U42&gt;U43,U42,U43)))</f>
        <v>Nickel</v>
      </c>
      <c r="W43" s="301" t="str">
        <f t="shared" ref="W43" si="49">IF(V44="",V43,IF(V43="",V44,IF(V43&gt;V44,V44,V43)))</f>
        <v>Nickel</v>
      </c>
      <c r="X43" s="301" t="str">
        <f t="shared" ref="X43" si="50">IF(W43="",W43,IF(W42="",W42,IF(W42&gt;W43,W42,W43)))</f>
        <v>Nickel</v>
      </c>
      <c r="Y43" s="301" t="str">
        <f t="shared" ref="Y43" si="51">IF(X44="",X43,IF(X43="",X44,IF(X43&gt;X44,X44,X43)))</f>
        <v>Nickel</v>
      </c>
      <c r="Z43" s="301" t="str">
        <f t="shared" ref="Z43" si="52">IF(Y43="",Y43,IF(Y42="",Y42,IF(Y42&gt;Y43,Y42,Y43)))</f>
        <v>Nickel</v>
      </c>
      <c r="AA43" s="301" t="str">
        <f t="shared" ref="AA43" si="53">IF(Z44="",Z43,IF(Z43="",Z44,IF(Z43&gt;Z44,Z44,Z43)))</f>
        <v>Nickel</v>
      </c>
      <c r="AB43" s="301" t="str">
        <f t="shared" ref="AB43" si="54">IF(AA43="",AA43,IF(AA42="",AA42,IF(AA42&gt;AA43,AA42,AA43)))</f>
        <v>Nickel</v>
      </c>
      <c r="AC43" s="301" t="str">
        <f t="shared" ref="AC43" si="55">IF(AB44="",AB43,IF(AB43="",AB44,IF(AB43&gt;AB44,AB44,AB43)))</f>
        <v>Nickel</v>
      </c>
      <c r="AD43" s="2"/>
      <c r="AE43" s="2"/>
      <c r="AF43" s="2"/>
      <c r="AG43" s="2"/>
    </row>
    <row r="44" spans="1:33" ht="22.5">
      <c r="A44" s="34"/>
      <c r="B44" s="298" t="str">
        <f t="shared" si="36"/>
        <v/>
      </c>
      <c r="C44" s="28"/>
      <c r="D44" s="435"/>
      <c r="E44" s="436"/>
      <c r="F44" s="8"/>
      <c r="G44" s="398"/>
      <c r="H44" s="399"/>
      <c r="I44" s="399"/>
      <c r="J44" s="400"/>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
      </c>
      <c r="W44" s="301" t="str">
        <f t="shared" ref="W44" si="59">IF(V44="",V44,IF(V43="",V43,IF(V43&gt;V44,V43,V44)))</f>
        <v/>
      </c>
      <c r="X44" s="301" t="str">
        <f t="shared" ref="X44" si="60">IF(W45="",W44,IF(W44="",W45,IF(W44&gt;W45,W45,W44)))</f>
        <v/>
      </c>
      <c r="Y44" s="301" t="str">
        <f t="shared" ref="Y44" si="61">IF(X44="",X44,IF(X43="",X43,IF(X43&gt;X44,X43,X44)))</f>
        <v/>
      </c>
      <c r="Z44" s="301" t="str">
        <f t="shared" ref="Z44" si="62">IF(Y45="",Y44,IF(Y44="",Y45,IF(Y44&gt;Y45,Y45,Y44)))</f>
        <v/>
      </c>
      <c r="AA44" s="301" t="str">
        <f t="shared" ref="AA44" si="63">IF(Z44="",Z44,IF(Z43="",Z43,IF(Z43&gt;Z44,Z43,Z44)))</f>
        <v/>
      </c>
      <c r="AB44" s="301" t="str">
        <f t="shared" ref="AB44" si="64">IF(AA45="",AA44,IF(AA44="",AA45,IF(AA44&gt;AA45,AA45,AA44)))</f>
        <v/>
      </c>
      <c r="AC44" s="301" t="str">
        <f t="shared" ref="AC44" si="65">IF(AB44="",AB44,IF(AB43="",AB43,IF(AB43&gt;AB44,AB43,AB44)))</f>
        <v/>
      </c>
      <c r="AD44" s="2"/>
      <c r="AE44" s="2"/>
      <c r="AF44" s="2"/>
      <c r="AG44" s="2"/>
    </row>
    <row r="45" spans="1:33" ht="22.5">
      <c r="A45" s="34"/>
      <c r="B45" s="298" t="str">
        <f t="shared" si="36"/>
        <v/>
      </c>
      <c r="C45" s="28"/>
      <c r="D45" s="435"/>
      <c r="E45" s="436"/>
      <c r="F45" s="8"/>
      <c r="G45" s="398"/>
      <c r="H45" s="399"/>
      <c r="I45" s="399"/>
      <c r="J45" s="400"/>
      <c r="K45" s="29"/>
      <c r="L45" s="105"/>
      <c r="P45" s="299" t="str">
        <f t="shared" si="45"/>
        <v/>
      </c>
      <c r="R45" s="2"/>
      <c r="S45" s="300" t="str">
        <f t="shared" si="46"/>
        <v/>
      </c>
      <c r="T45" s="301" t="str">
        <f t="shared" ref="T45" si="66">IF(S45="",S45,IF(S44="",S44,IF(S44&gt;S45,S44,S45)))</f>
        <v/>
      </c>
      <c r="U45" s="301" t="str">
        <f t="shared" ref="U45" si="67">IF(T46="",T45,IF(T45="",T46,IF(T45&gt;T46,T46,T45)))</f>
        <v/>
      </c>
      <c r="V45" s="301" t="str">
        <f t="shared" ref="V45" si="68">IF(U45="",U45,IF(U44="",U44,IF(U44&gt;U45,U44,U45)))</f>
        <v/>
      </c>
      <c r="W45" s="301" t="str">
        <f t="shared" ref="W45" si="69">IF(V46="",V45,IF(V45="",V46,IF(V45&gt;V46,V46,V45)))</f>
        <v/>
      </c>
      <c r="X45" s="301" t="str">
        <f t="shared" ref="X45" si="70">IF(W45="",W45,IF(W44="",W44,IF(W44&gt;W45,W44,W45)))</f>
        <v/>
      </c>
      <c r="Y45" s="301" t="str">
        <f t="shared" ref="Y45" si="71">IF(X46="",X45,IF(X45="",X46,IF(X45&gt;X46,X46,X45)))</f>
        <v/>
      </c>
      <c r="Z45" s="301" t="str">
        <f t="shared" ref="Z45" si="72">IF(Y45="",Y45,IF(Y44="",Y44,IF(Y44&gt;Y45,Y44,Y45)))</f>
        <v/>
      </c>
      <c r="AA45" s="301" t="str">
        <f t="shared" ref="AA45" si="73">IF(Z46="",Z45,IF(Z45="",Z46,IF(Z45&gt;Z46,Z46,Z45)))</f>
        <v/>
      </c>
      <c r="AB45" s="301" t="str">
        <f t="shared" ref="AB45" si="74">IF(AA45="",AA45,IF(AA44="",AA44,IF(AA44&gt;AA45,AA44,AA45)))</f>
        <v/>
      </c>
      <c r="AC45" s="301" t="str">
        <f t="shared" ref="AC45" si="75">IF(AB46="",AB45,IF(AB45="",AB46,IF(AB45&gt;AB46,AB46,AB45)))</f>
        <v/>
      </c>
      <c r="AD45" s="2"/>
      <c r="AE45" s="2"/>
      <c r="AF45" s="2"/>
      <c r="AG45" s="2"/>
    </row>
    <row r="46" spans="1:33" ht="22.5">
      <c r="A46" s="34"/>
      <c r="B46" s="298" t="str">
        <f t="shared" si="36"/>
        <v/>
      </c>
      <c r="C46" s="28"/>
      <c r="D46" s="435"/>
      <c r="E46" s="436"/>
      <c r="F46" s="8"/>
      <c r="G46" s="398"/>
      <c r="H46" s="399"/>
      <c r="I46" s="399"/>
      <c r="J46" s="400"/>
      <c r="K46" s="29"/>
      <c r="L46" s="105"/>
      <c r="P46" s="299" t="str">
        <f t="shared" si="45"/>
        <v/>
      </c>
      <c r="R46" s="2"/>
      <c r="S46" s="300" t="str">
        <f t="shared" si="46"/>
        <v/>
      </c>
      <c r="T46" s="301" t="str">
        <f t="shared" ref="T46" si="76">IF(S47="",S46,IF(S46="",S47,IF(S46&gt;S47,S47,S46)))</f>
        <v/>
      </c>
      <c r="U46" s="301" t="str">
        <f t="shared" ref="U46" si="77">IF(T46="",T46,IF(T45="",T45,IF(T45&gt;T46,T45,T46)))</f>
        <v/>
      </c>
      <c r="V46" s="301" t="str">
        <f t="shared" ref="V46" si="78">IF(U47="",U46,IF(U46="",U47,IF(U46&gt;U47,U47,U46)))</f>
        <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5">
      <c r="A47" s="34"/>
      <c r="B47" s="298" t="str">
        <f t="shared" si="36"/>
        <v/>
      </c>
      <c r="C47" s="28"/>
      <c r="D47" s="435"/>
      <c r="E47" s="436"/>
      <c r="F47" s="8"/>
      <c r="G47" s="398"/>
      <c r="H47" s="399"/>
      <c r="I47" s="399"/>
      <c r="J47" s="400"/>
      <c r="K47" s="29"/>
      <c r="L47" s="105"/>
      <c r="P47" s="299" t="str">
        <f t="shared" si="45"/>
        <v/>
      </c>
      <c r="R47" s="2"/>
      <c r="S47" s="300" t="str">
        <f t="shared" si="46"/>
        <v/>
      </c>
      <c r="T47" s="301" t="str">
        <f t="shared" ref="T47" si="86">IF(S47="",S47,IF(S46="",S46,IF(S46&gt;S47,S46,S47)))</f>
        <v/>
      </c>
      <c r="U47" s="301" t="str">
        <f t="shared" ref="U47" si="87">IF(T48="",T47,IF(T47="",T48,IF(T47&gt;T48,T48,T47)))</f>
        <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5" hidden="1">
      <c r="A48" s="34"/>
      <c r="B48" s="298" t="str">
        <f t="shared" si="36"/>
        <v/>
      </c>
      <c r="C48" s="28"/>
      <c r="D48" s="435"/>
      <c r="E48" s="436"/>
      <c r="F48" s="8"/>
      <c r="G48" s="398"/>
      <c r="H48" s="399"/>
      <c r="I48" s="399"/>
      <c r="J48" s="400"/>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35"/>
      <c r="E49" s="436"/>
      <c r="F49" s="8"/>
      <c r="G49" s="398"/>
      <c r="H49" s="399"/>
      <c r="I49" s="399"/>
      <c r="J49" s="400"/>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35"/>
      <c r="E50" s="436"/>
      <c r="F50" s="8"/>
      <c r="G50" s="398"/>
      <c r="H50" s="399"/>
      <c r="I50" s="399"/>
      <c r="J50" s="400"/>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35"/>
      <c r="E51" s="436"/>
      <c r="F51" s="8"/>
      <c r="G51" s="398"/>
      <c r="H51" s="399"/>
      <c r="I51" s="399"/>
      <c r="J51" s="400"/>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7"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7" t="str">
        <f ca="1">D29</f>
        <v>Answer</v>
      </c>
      <c r="E53" s="437"/>
      <c r="F53" s="14"/>
      <c r="G53" s="37" t="str">
        <f ca="1">G29</f>
        <v>Comments</v>
      </c>
      <c r="H53" s="442"/>
      <c r="I53" s="442"/>
      <c r="J53" s="44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35" t="s">
        <v>22</v>
      </c>
      <c r="E54" s="436"/>
      <c r="F54" s="40"/>
      <c r="G54" s="398"/>
      <c r="H54" s="399"/>
      <c r="I54" s="399"/>
      <c r="J54" s="400"/>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35" t="s">
        <v>22</v>
      </c>
      <c r="E55" s="436"/>
      <c r="F55" s="40"/>
      <c r="G55" s="398"/>
      <c r="H55" s="399"/>
      <c r="I55" s="399"/>
      <c r="J55" s="400"/>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35"/>
      <c r="E56" s="436"/>
      <c r="F56" s="40"/>
      <c r="G56" s="398"/>
      <c r="H56" s="399"/>
      <c r="I56" s="399"/>
      <c r="J56" s="400"/>
      <c r="K56" s="29"/>
      <c r="L56" s="105"/>
      <c r="P56" s="299" t="str">
        <f t="shared" si="135"/>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35"/>
      <c r="E57" s="436"/>
      <c r="F57" s="40"/>
      <c r="G57" s="398"/>
      <c r="H57" s="399"/>
      <c r="I57" s="399"/>
      <c r="J57" s="400"/>
      <c r="K57" s="29"/>
      <c r="L57" s="105"/>
      <c r="P57" s="299" t="str">
        <f t="shared" si="135"/>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35"/>
      <c r="E58" s="436"/>
      <c r="F58" s="40"/>
      <c r="G58" s="398"/>
      <c r="H58" s="399"/>
      <c r="I58" s="399"/>
      <c r="J58" s="400"/>
      <c r="K58" s="29"/>
      <c r="L58" s="105"/>
      <c r="P58" s="299" t="str">
        <f t="shared" si="135"/>
        <v/>
      </c>
      <c r="Q58" s="2"/>
      <c r="R58" s="2"/>
      <c r="S58" s="2"/>
      <c r="T58" s="2"/>
      <c r="U58" s="2"/>
      <c r="V58" s="2"/>
      <c r="W58" s="2"/>
      <c r="X58" s="2"/>
      <c r="Y58" s="2">
        <v>39</v>
      </c>
      <c r="Z58" s="2"/>
      <c r="AA58" s="2"/>
      <c r="AB58" s="2"/>
      <c r="AC58" s="2"/>
      <c r="AD58" s="2"/>
      <c r="AE58" s="2"/>
      <c r="AF58" s="2"/>
    </row>
    <row r="59" spans="1:33" ht="22.5">
      <c r="A59" s="34"/>
      <c r="B59" s="298" t="str">
        <f>IF(ISERROR(AA$17),"",AA$17&amp;"")&amp;P$59</f>
        <v/>
      </c>
      <c r="C59" s="6"/>
      <c r="D59" s="435"/>
      <c r="E59" s="436"/>
      <c r="F59" s="40"/>
      <c r="G59" s="398"/>
      <c r="H59" s="399"/>
      <c r="I59" s="399"/>
      <c r="J59" s="400"/>
      <c r="K59" s="29"/>
      <c r="L59" s="105"/>
      <c r="P59" s="299" t="str">
        <f t="shared" si="135"/>
        <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35"/>
      <c r="E60" s="436"/>
      <c r="F60" s="40"/>
      <c r="G60" s="398"/>
      <c r="H60" s="399"/>
      <c r="I60" s="399"/>
      <c r="J60" s="400"/>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35"/>
      <c r="E61" s="436"/>
      <c r="F61" s="40"/>
      <c r="G61" s="398"/>
      <c r="H61" s="399"/>
      <c r="I61" s="399"/>
      <c r="J61" s="400"/>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35"/>
      <c r="E62" s="436"/>
      <c r="F62" s="40"/>
      <c r="G62" s="398"/>
      <c r="H62" s="399"/>
      <c r="I62" s="399"/>
      <c r="J62" s="400"/>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35"/>
      <c r="E63" s="436"/>
      <c r="F63" s="40"/>
      <c r="G63" s="398"/>
      <c r="H63" s="399"/>
      <c r="I63" s="399"/>
      <c r="J63" s="400"/>
      <c r="K63" s="29"/>
      <c r="L63" s="105"/>
      <c r="P63" s="299"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7.5" customHeight="1">
      <c r="A65" s="34"/>
      <c r="B65" s="37" t="str">
        <f ca="1">OFFSET(L!$C$1,MATCH("Declaration"&amp;ADDRESS(ROW(),COLUMN(),4),L!$A:$A,0)-1,SL,,)&amp;Q53</f>
        <v>4) Does 100 percent of the specified minaral/metal originate from recycled or scrap sources?(*)</v>
      </c>
      <c r="C65" s="6"/>
      <c r="D65" s="437" t="str">
        <f ca="1">D29</f>
        <v>Answer</v>
      </c>
      <c r="E65" s="43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35" t="s">
        <v>22</v>
      </c>
      <c r="E66" s="436"/>
      <c r="F66" s="40"/>
      <c r="G66" s="398"/>
      <c r="H66" s="399"/>
      <c r="I66" s="399"/>
      <c r="J66" s="400"/>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552" t="s">
        <v>22</v>
      </c>
      <c r="E67" s="551"/>
      <c r="F67" s="40"/>
      <c r="G67" s="398"/>
      <c r="H67" s="399"/>
      <c r="I67" s="399"/>
      <c r="J67" s="400"/>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35"/>
      <c r="E68" s="436"/>
      <c r="F68" s="40"/>
      <c r="G68" s="398"/>
      <c r="H68" s="399"/>
      <c r="I68" s="399"/>
      <c r="J68" s="400"/>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35"/>
      <c r="E69" s="436"/>
      <c r="F69" s="40"/>
      <c r="G69" s="398"/>
      <c r="H69" s="399"/>
      <c r="I69" s="399"/>
      <c r="J69" s="400"/>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35"/>
      <c r="E70" s="436"/>
      <c r="F70" s="40"/>
      <c r="G70" s="398"/>
      <c r="H70" s="399"/>
      <c r="I70" s="399"/>
      <c r="J70" s="400"/>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8" t="str">
        <f>IF(ISERROR(AA$17),"",AA$17&amp;"")&amp;P$59</f>
        <v/>
      </c>
      <c r="C71" s="6"/>
      <c r="D71" s="435"/>
      <c r="E71" s="436"/>
      <c r="F71" s="40"/>
      <c r="G71" s="398"/>
      <c r="H71" s="399"/>
      <c r="I71" s="399"/>
      <c r="J71" s="400"/>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8" t="str">
        <f>IF(ISERROR(AA$18),"",AA$18&amp;"")&amp;P$60</f>
        <v/>
      </c>
      <c r="C72" s="6"/>
      <c r="D72" s="435"/>
      <c r="E72" s="436"/>
      <c r="F72" s="40"/>
      <c r="G72" s="398"/>
      <c r="H72" s="399"/>
      <c r="I72" s="399"/>
      <c r="J72" s="400"/>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8" t="str">
        <f>IF(ISERROR(AA$19),"",AA$19&amp;"")&amp;P$61</f>
        <v/>
      </c>
      <c r="C73" s="6"/>
      <c r="D73" s="435"/>
      <c r="E73" s="436"/>
      <c r="F73" s="40"/>
      <c r="G73" s="398"/>
      <c r="H73" s="399"/>
      <c r="I73" s="399"/>
      <c r="J73" s="400"/>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8" t="str">
        <f>IF(ISERROR(AA$20),"",AA$20&amp;"")&amp;P$62</f>
        <v/>
      </c>
      <c r="C74" s="6"/>
      <c r="D74" s="435"/>
      <c r="E74" s="436"/>
      <c r="F74" s="40"/>
      <c r="G74" s="398"/>
      <c r="H74" s="399"/>
      <c r="I74" s="399"/>
      <c r="J74" s="400"/>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8" t="str">
        <f>IF(ISERROR(AA$21),"",AA$21&amp;"")&amp;P$63</f>
        <v/>
      </c>
      <c r="C75" s="6"/>
      <c r="D75" s="435"/>
      <c r="E75" s="436"/>
      <c r="F75" s="40"/>
      <c r="G75" s="398"/>
      <c r="H75" s="399"/>
      <c r="I75" s="399"/>
      <c r="J75" s="400"/>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7" t="str">
        <f ca="1">D29</f>
        <v>Answer</v>
      </c>
      <c r="E77" s="43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35" t="s">
        <v>20098</v>
      </c>
      <c r="E78" s="436"/>
      <c r="F78" s="40"/>
      <c r="G78" s="398"/>
      <c r="H78" s="399"/>
      <c r="I78" s="399"/>
      <c r="J78" s="400"/>
      <c r="K78" s="29"/>
      <c r="L78" s="105"/>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35" t="s">
        <v>20098</v>
      </c>
      <c r="E79" s="436"/>
      <c r="F79" s="40"/>
      <c r="G79" s="398"/>
      <c r="H79" s="399"/>
      <c r="I79" s="399"/>
      <c r="J79" s="400"/>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35"/>
      <c r="E80" s="436"/>
      <c r="F80" s="40"/>
      <c r="G80" s="398"/>
      <c r="H80" s="399"/>
      <c r="I80" s="399"/>
      <c r="J80" s="400"/>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5"/>
      <c r="E81" s="436"/>
      <c r="F81" s="40"/>
      <c r="G81" s="398"/>
      <c r="H81" s="399"/>
      <c r="I81" s="399"/>
      <c r="J81" s="400"/>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5"/>
      <c r="E82" s="436"/>
      <c r="F82" s="40"/>
      <c r="G82" s="398"/>
      <c r="H82" s="399"/>
      <c r="I82" s="399"/>
      <c r="J82" s="400"/>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
      </c>
      <c r="C83" s="28"/>
      <c r="D83" s="435"/>
      <c r="E83" s="436"/>
      <c r="F83" s="40"/>
      <c r="G83" s="398"/>
      <c r="H83" s="399"/>
      <c r="I83" s="399"/>
      <c r="J83" s="400"/>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35"/>
      <c r="E84" s="436"/>
      <c r="F84" s="40"/>
      <c r="G84" s="398"/>
      <c r="H84" s="399"/>
      <c r="I84" s="399"/>
      <c r="J84" s="400"/>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35"/>
      <c r="E85" s="436"/>
      <c r="F85" s="40"/>
      <c r="G85" s="398"/>
      <c r="H85" s="399"/>
      <c r="I85" s="399"/>
      <c r="J85" s="400"/>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35"/>
      <c r="E86" s="436"/>
      <c r="F86" s="40"/>
      <c r="G86" s="398"/>
      <c r="H86" s="399"/>
      <c r="I86" s="399"/>
      <c r="J86" s="400"/>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35"/>
      <c r="E87" s="436"/>
      <c r="F87" s="40"/>
      <c r="G87" s="398"/>
      <c r="H87" s="399"/>
      <c r="I87" s="399"/>
      <c r="J87" s="400"/>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7" t="str">
        <f ca="1">D29</f>
        <v>Answer</v>
      </c>
      <c r="E89" s="437"/>
      <c r="F89" s="14"/>
      <c r="G89" s="37" t="str">
        <f ca="1">G29</f>
        <v>Comments</v>
      </c>
      <c r="H89" s="449"/>
      <c r="I89" s="449"/>
      <c r="J89" s="44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35" t="s">
        <v>25</v>
      </c>
      <c r="E90" s="436"/>
      <c r="F90" s="40"/>
      <c r="G90" s="398"/>
      <c r="H90" s="399"/>
      <c r="I90" s="399"/>
      <c r="J90" s="400"/>
      <c r="K90" s="29"/>
      <c r="L90" s="105"/>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35" t="s">
        <v>25</v>
      </c>
      <c r="E91" s="436"/>
      <c r="F91" s="40"/>
      <c r="G91" s="398"/>
      <c r="H91" s="399"/>
      <c r="I91" s="399"/>
      <c r="J91" s="400"/>
      <c r="K91" s="29"/>
      <c r="L91" s="105"/>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35"/>
      <c r="E92" s="436"/>
      <c r="F92" s="40"/>
      <c r="G92" s="398"/>
      <c r="H92" s="399"/>
      <c r="I92" s="399"/>
      <c r="J92" s="400"/>
      <c r="K92" s="29"/>
      <c r="L92" s="105"/>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35"/>
      <c r="E93" s="436"/>
      <c r="F93" s="40"/>
      <c r="G93" s="398"/>
      <c r="H93" s="399"/>
      <c r="I93" s="399"/>
      <c r="J93" s="400"/>
      <c r="K93" s="29"/>
      <c r="L93" s="105"/>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35"/>
      <c r="E94" s="436"/>
      <c r="F94" s="40"/>
      <c r="G94" s="398"/>
      <c r="H94" s="399"/>
      <c r="I94" s="399"/>
      <c r="J94" s="400"/>
      <c r="K94" s="29"/>
      <c r="L94" s="105"/>
      <c r="P94" s="2"/>
      <c r="Q94" s="2"/>
      <c r="R94" s="2"/>
      <c r="S94" s="2"/>
      <c r="T94" s="2"/>
      <c r="U94" s="2"/>
      <c r="V94" s="2"/>
      <c r="W94" s="2"/>
      <c r="X94" s="2"/>
      <c r="Y94" s="2">
        <v>58</v>
      </c>
      <c r="Z94" s="2"/>
      <c r="AA94" s="2"/>
      <c r="AB94" s="2"/>
      <c r="AC94" s="2"/>
      <c r="AD94" s="2"/>
      <c r="AE94" s="2"/>
      <c r="AF94" s="2"/>
      <c r="AG94" s="2"/>
    </row>
    <row r="95" spans="1:33" ht="22.5">
      <c r="A95" s="34"/>
      <c r="B95" s="298" t="str">
        <f>IF(ISERROR(AA$17),"",AA$17&amp;"")&amp;P$59</f>
        <v/>
      </c>
      <c r="C95" s="6"/>
      <c r="D95" s="435"/>
      <c r="E95" s="436"/>
      <c r="F95" s="40"/>
      <c r="G95" s="398"/>
      <c r="H95" s="399"/>
      <c r="I95" s="399"/>
      <c r="J95" s="400"/>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35"/>
      <c r="E96" s="436"/>
      <c r="F96" s="40"/>
      <c r="G96" s="398"/>
      <c r="H96" s="399"/>
      <c r="I96" s="399"/>
      <c r="J96" s="400"/>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35"/>
      <c r="E97" s="436"/>
      <c r="F97" s="40"/>
      <c r="G97" s="398"/>
      <c r="H97" s="399"/>
      <c r="I97" s="399"/>
      <c r="J97" s="400"/>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35"/>
      <c r="E98" s="436"/>
      <c r="F98" s="40"/>
      <c r="G98" s="398"/>
      <c r="H98" s="399"/>
      <c r="I98" s="399"/>
      <c r="J98" s="400"/>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35"/>
      <c r="E99" s="436"/>
      <c r="F99" s="40"/>
      <c r="G99" s="398"/>
      <c r="H99" s="399"/>
      <c r="I99" s="399"/>
      <c r="J99" s="400"/>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7" t="str">
        <f ca="1">D29</f>
        <v>Answer</v>
      </c>
      <c r="E101" s="437"/>
      <c r="F101" s="14"/>
      <c r="G101" s="37" t="str">
        <f ca="1">G29</f>
        <v>Comments</v>
      </c>
      <c r="H101" s="449" t="str">
        <f>IF(Q115="(*)","Click here to enter smelter names","")</f>
        <v/>
      </c>
      <c r="I101" s="449"/>
      <c r="J101" s="44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35" t="s">
        <v>25</v>
      </c>
      <c r="E102" s="436"/>
      <c r="F102" s="41"/>
      <c r="G102" s="398"/>
      <c r="H102" s="399"/>
      <c r="I102" s="399"/>
      <c r="J102" s="400"/>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35" t="s">
        <v>25</v>
      </c>
      <c r="E103" s="436"/>
      <c r="F103" s="41"/>
      <c r="G103" s="398"/>
      <c r="H103" s="399"/>
      <c r="I103" s="399"/>
      <c r="J103" s="400"/>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35"/>
      <c r="E104" s="436"/>
      <c r="F104" s="41"/>
      <c r="G104" s="398"/>
      <c r="H104" s="399"/>
      <c r="I104" s="399"/>
      <c r="J104" s="400"/>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35"/>
      <c r="E105" s="436"/>
      <c r="F105" s="41"/>
      <c r="G105" s="398"/>
      <c r="H105" s="399"/>
      <c r="I105" s="399"/>
      <c r="J105" s="400"/>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35"/>
      <c r="E106" s="436"/>
      <c r="F106" s="41"/>
      <c r="G106" s="398"/>
      <c r="H106" s="399"/>
      <c r="I106" s="399"/>
      <c r="J106" s="400"/>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
      </c>
      <c r="C107" s="28"/>
      <c r="D107" s="435"/>
      <c r="E107" s="436"/>
      <c r="F107" s="41"/>
      <c r="G107" s="398"/>
      <c r="H107" s="399"/>
      <c r="I107" s="399"/>
      <c r="J107" s="400"/>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35"/>
      <c r="E108" s="436"/>
      <c r="F108" s="41"/>
      <c r="G108" s="398"/>
      <c r="H108" s="399"/>
      <c r="I108" s="399"/>
      <c r="J108" s="400"/>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35"/>
      <c r="E109" s="436"/>
      <c r="F109" s="41"/>
      <c r="G109" s="398"/>
      <c r="H109" s="399"/>
      <c r="I109" s="399"/>
      <c r="J109" s="400"/>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35"/>
      <c r="E110" s="436"/>
      <c r="F110" s="41"/>
      <c r="G110" s="398"/>
      <c r="H110" s="399"/>
      <c r="I110" s="399"/>
      <c r="J110" s="400"/>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35"/>
      <c r="E111" s="436"/>
      <c r="F111" s="43"/>
      <c r="G111" s="398"/>
      <c r="H111" s="399"/>
      <c r="I111" s="399"/>
      <c r="J111" s="400"/>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0" t="str">
        <f ca="1">OFFSET(L!$C$1,MATCH("Declaration"&amp;ADDRESS(ROW(),COLUMN(),4),L!$A:$A,0)-1,SL,,)</f>
        <v>Answer the Following Questions at a Company Level</v>
      </c>
      <c r="C113" s="450"/>
      <c r="D113" s="450"/>
      <c r="E113" s="450"/>
      <c r="F113" s="450"/>
      <c r="G113" s="450"/>
      <c r="H113" s="450"/>
      <c r="I113" s="450"/>
      <c r="J113" s="450"/>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6" t="str">
        <f ca="1">D29</f>
        <v>Answer</v>
      </c>
      <c r="E114" s="446"/>
      <c r="F114" s="46"/>
      <c r="G114" s="446" t="str">
        <f ca="1">G29</f>
        <v>Comments</v>
      </c>
      <c r="H114" s="446" t="e">
        <f>HLOOKUP(SL,LT,$O114,0)</f>
        <v>#NAME?</v>
      </c>
      <c r="I114" s="44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5" t="s">
        <v>25</v>
      </c>
      <c r="E115" s="436"/>
      <c r="F115" s="50"/>
      <c r="G115" s="398"/>
      <c r="H115" s="399"/>
      <c r="I115" s="399"/>
      <c r="J115" s="400"/>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51"/>
      <c r="H116" s="451"/>
      <c r="I116" s="451"/>
      <c r="J116" s="45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5" t="s">
        <v>22</v>
      </c>
      <c r="E117" s="436"/>
      <c r="F117" s="50"/>
      <c r="G117" s="452"/>
      <c r="H117" s="453"/>
      <c r="I117" s="453"/>
      <c r="J117" s="45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55"/>
      <c r="E119" s="455"/>
      <c r="F119" s="231"/>
      <c r="G119" s="456"/>
      <c r="H119" s="456"/>
      <c r="I119" s="456"/>
      <c r="J119" s="45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35" t="s">
        <v>25</v>
      </c>
      <c r="E120" s="436"/>
      <c r="F120" s="8"/>
      <c r="G120" s="398"/>
      <c r="H120" s="399"/>
      <c r="I120" s="399"/>
      <c r="J120" s="400"/>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35" t="s">
        <v>25</v>
      </c>
      <c r="E121" s="436"/>
      <c r="F121" s="8"/>
      <c r="G121" s="398"/>
      <c r="H121" s="399"/>
      <c r="I121" s="399"/>
      <c r="J121" s="400"/>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35"/>
      <c r="E122" s="436"/>
      <c r="F122" s="8"/>
      <c r="G122" s="398"/>
      <c r="H122" s="399"/>
      <c r="I122" s="399"/>
      <c r="J122" s="400"/>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35"/>
      <c r="E123" s="436"/>
      <c r="F123" s="8"/>
      <c r="G123" s="398"/>
      <c r="H123" s="399"/>
      <c r="I123" s="399"/>
      <c r="J123" s="400"/>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35"/>
      <c r="E124" s="436"/>
      <c r="F124" s="8"/>
      <c r="G124" s="398"/>
      <c r="H124" s="399"/>
      <c r="I124" s="399"/>
      <c r="J124" s="400"/>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8" t="str">
        <f>IF(ISERROR(AA$17),"",AA$17&amp;"")&amp;P$59</f>
        <v/>
      </c>
      <c r="C125" s="6"/>
      <c r="D125" s="435"/>
      <c r="E125" s="436"/>
      <c r="F125" s="8"/>
      <c r="G125" s="398"/>
      <c r="H125" s="399"/>
      <c r="I125" s="399"/>
      <c r="J125" s="400"/>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35"/>
      <c r="E126" s="436"/>
      <c r="F126" s="8"/>
      <c r="G126" s="398"/>
      <c r="H126" s="399"/>
      <c r="I126" s="399"/>
      <c r="J126" s="400"/>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35"/>
      <c r="E127" s="436"/>
      <c r="F127" s="8"/>
      <c r="G127" s="398"/>
      <c r="H127" s="399"/>
      <c r="I127" s="399"/>
      <c r="J127" s="400"/>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35"/>
      <c r="E128" s="436"/>
      <c r="F128" s="8"/>
      <c r="G128" s="398"/>
      <c r="H128" s="399"/>
      <c r="I128" s="399"/>
      <c r="J128" s="400"/>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35"/>
      <c r="E129" s="436"/>
      <c r="F129" s="8"/>
      <c r="G129" s="398"/>
      <c r="H129" s="399"/>
      <c r="I129" s="399"/>
      <c r="J129" s="400"/>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5" t="s">
        <v>22</v>
      </c>
      <c r="E131" s="436"/>
      <c r="F131" s="50"/>
      <c r="G131" s="398"/>
      <c r="H131" s="399"/>
      <c r="I131" s="399"/>
      <c r="J131" s="400"/>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0" t="s">
        <v>32</v>
      </c>
      <c r="E133" s="461"/>
      <c r="F133" s="50"/>
      <c r="G133" s="398" t="s">
        <v>20099</v>
      </c>
      <c r="H133" s="399"/>
      <c r="I133" s="399"/>
      <c r="J133" s="400"/>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51"/>
      <c r="H134" s="451"/>
      <c r="I134" s="451"/>
      <c r="J134" s="45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5" t="s">
        <v>22</v>
      </c>
      <c r="E135" s="436"/>
      <c r="F135" s="50"/>
      <c r="G135" s="398"/>
      <c r="H135" s="399"/>
      <c r="I135" s="399"/>
      <c r="J135" s="400"/>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62"/>
      <c r="H136" s="462"/>
      <c r="I136" s="462"/>
      <c r="J136" s="46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5" t="s">
        <v>22</v>
      </c>
      <c r="E137" s="436"/>
      <c r="F137" s="50"/>
      <c r="G137" s="398"/>
      <c r="H137" s="399"/>
      <c r="I137" s="399"/>
      <c r="J137" s="400"/>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7" t="str">
        <f>IF(OR($D$8="",$I$3=""),"","Click here to check required fields completion")</f>
        <v/>
      </c>
      <c r="C138" s="457"/>
      <c r="D138" s="457"/>
      <c r="E138" s="457"/>
      <c r="F138" s="457"/>
      <c r="G138" s="457"/>
      <c r="H138" s="457"/>
      <c r="I138" s="457"/>
      <c r="J138" s="457"/>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8" t="str">
        <f ca="1">OFFSET(L!$C$1,MATCH("General"&amp;"Cpy",L!$A:$A,0)-1,SL,,)</f>
        <v>© 2025 Responsible Minerals Initiative. All rights reserved.</v>
      </c>
      <c r="B139" s="459"/>
      <c r="C139" s="459"/>
      <c r="D139" s="459"/>
      <c r="E139" s="459"/>
      <c r="F139" s="459"/>
      <c r="G139" s="459"/>
      <c r="H139" s="459"/>
      <c r="I139" s="459"/>
      <c r="J139" s="459"/>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7"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B5DD4F8-3C0A-4767-9A22-75FBDA5B00DE}"/>
    <hyperlink ref="D24" r:id="rId2" xr:uid="{CE918775-86B2-4499-9E12-43FB9315B65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7"/>
  <sheetViews>
    <sheetView showGridLines="0" showZeros="0" topLeftCell="A2" zoomScaleNormal="100" workbookViewId="0">
      <pane ySplit="3" topLeftCell="A25" activePane="bottomLeft" state="frozen"/>
      <selection activeCell="B24" sqref="B24:J24"/>
      <selection pane="bottomLeft" activeCell="C14" sqref="C14"/>
    </sheetView>
  </sheetViews>
  <sheetFormatPr defaultColWidth="9" defaultRowHeight="12.75"/>
  <cols>
    <col min="1" max="1" width="13.625" style="170" customWidth="1"/>
    <col min="2" max="2" width="13.125" style="96" customWidth="1"/>
    <col min="3" max="3" width="40.5" style="96" customWidth="1"/>
    <col min="4" max="4" width="30.62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625" style="96" customWidth="1"/>
    <col min="13" max="13" width="35" style="96" customWidth="1"/>
    <col min="14" max="14" width="42" style="96" customWidth="1"/>
    <col min="15" max="15" width="32" style="96" customWidth="1"/>
    <col min="16" max="16" width="23" style="96" customWidth="1"/>
    <col min="17" max="17" width="43.5" style="96" customWidth="1"/>
    <col min="18" max="18" width="7.375" style="96" hidden="1" customWidth="1"/>
    <col min="19" max="19" width="19" style="96" hidden="1" customWidth="1"/>
    <col min="20" max="20" width="13.125" style="96" hidden="1" customWidth="1"/>
    <col min="21" max="21" width="19.5" style="96" hidden="1" customWidth="1"/>
    <col min="22" max="22" width="5.625" style="96" hidden="1" customWidth="1"/>
    <col min="23" max="23" width="14.5" style="96" hidden="1" customWidth="1"/>
    <col min="24" max="24" width="27.375" style="96" hidden="1" customWidth="1"/>
    <col min="25" max="25" width="25.625" style="96" hidden="1" customWidth="1"/>
    <col min="26" max="26" width="22" style="96" hidden="1" customWidth="1"/>
    <col min="27" max="27" width="20.625" style="96" hidden="1" customWidth="1"/>
    <col min="28" max="28" width="20.125" style="313" hidden="1" customWidth="1"/>
    <col min="29" max="29" width="26.375" style="96" hidden="1" customWidth="1"/>
    <col min="30" max="30" width="23.37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43.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114.75">
      <c r="A5" s="489" t="s">
        <v>18774</v>
      </c>
      <c r="B5" s="493" t="s">
        <v>18641</v>
      </c>
      <c r="C5" s="488" t="s">
        <v>18773</v>
      </c>
      <c r="D5" s="485"/>
      <c r="E5" s="485" t="s">
        <v>133</v>
      </c>
      <c r="F5" s="485" t="s">
        <v>18774</v>
      </c>
      <c r="G5" s="485" t="s">
        <v>12</v>
      </c>
      <c r="H5" s="490">
        <v>0</v>
      </c>
      <c r="I5" s="491" t="s">
        <v>19197</v>
      </c>
      <c r="J5" s="491" t="s">
        <v>241</v>
      </c>
      <c r="K5" s="486"/>
      <c r="L5" s="486"/>
      <c r="M5" s="486"/>
      <c r="N5" s="486"/>
      <c r="O5" s="486"/>
      <c r="P5" s="492"/>
      <c r="Q5" s="487"/>
      <c r="R5" s="149" t="str">
        <f ca="1">IF(ISERROR($V5),"",OFFSET('Smelter Look-up'!$C$4,$V5-4,0)&amp;"")</f>
        <v>Toyo Smelter &amp; Refinery, Sumitomo Metal Mining</v>
      </c>
      <c r="S5" s="155" t="str">
        <f t="shared" ref="S5:S10" ca="1" si="0">IF(B5="","",IF(ISERROR(MATCH($E5,CL,0)),"Unknown",INDIRECT("'C'!$A$"&amp;MATCH($E5,CL,0)+1)))</f>
        <v>JP</v>
      </c>
      <c r="T5" s="155" t="str">
        <f ca="1">IF(B5="","",IF(ISERROR(MATCH($J5,SorP!$B$1:$B$6226,0)),"",INDIRECT("'SorP'!$A$"&amp;MATCH($S5&amp;$J5,SorP!C:C,0))))</f>
        <v>JP-38</v>
      </c>
      <c r="U5" s="168"/>
      <c r="V5" s="169">
        <f>IF(C5="",NA(),MATCH($B5&amp;$C5,'Smelter Look-up'!$J:$J,0))</f>
        <v>269</v>
      </c>
      <c r="X5" s="170">
        <f t="shared" ref="X5:X10" si="1">IF(AND(C5="Smelter not listed",OR(LEN(D5)=0,LEN(E5)=0)),1,0)</f>
        <v>0</v>
      </c>
      <c r="AB5" s="312" t="str">
        <f t="shared" ref="AB5:AB10" si="2">IF(C5="","",B5)</f>
        <v>Copper</v>
      </c>
    </row>
    <row r="6" spans="1:34" s="170" customFormat="1" ht="102">
      <c r="A6" s="489" t="s">
        <v>18901</v>
      </c>
      <c r="B6" s="493" t="s">
        <v>18642</v>
      </c>
      <c r="C6" s="488" t="s">
        <v>12059</v>
      </c>
      <c r="D6" s="485"/>
      <c r="E6" s="485" t="s">
        <v>133</v>
      </c>
      <c r="F6" s="485" t="s">
        <v>18901</v>
      </c>
      <c r="G6" s="485" t="s">
        <v>12</v>
      </c>
      <c r="H6" s="490">
        <v>0</v>
      </c>
      <c r="I6" s="491" t="s">
        <v>240</v>
      </c>
      <c r="J6" s="491" t="s">
        <v>241</v>
      </c>
      <c r="K6" s="486"/>
      <c r="L6" s="486"/>
      <c r="M6" s="486"/>
      <c r="N6" s="486"/>
      <c r="O6" s="486"/>
      <c r="P6" s="492"/>
      <c r="Q6" s="487"/>
      <c r="R6" s="149" t="str">
        <f ca="1">IF(ISERROR($V6),"",OFFSET('Smelter Look-up'!$C$4,$V6-4,0)&amp;"")</f>
        <v>Niihama Nickel Refinery, Sumitomo Metal Mining</v>
      </c>
      <c r="S6" s="155" t="str">
        <f t="shared" ca="1" si="0"/>
        <v>JP</v>
      </c>
      <c r="T6" s="155" t="str">
        <f ca="1">IF(B6="","",IF(ISERROR(MATCH($J6,SorP!$B$1:$B$6226,0)),"",INDIRECT("'SorP'!$A$"&amp;MATCH($S6&amp;$J6,SorP!C:C,0))))</f>
        <v>JP-38</v>
      </c>
      <c r="U6" s="168"/>
      <c r="V6" s="169">
        <f>IF(C6="",NA(),MATCH($B6&amp;$C6,'Smelter Look-up'!$J:$J,0))</f>
        <v>415</v>
      </c>
      <c r="X6" s="170">
        <f t="shared" si="1"/>
        <v>0</v>
      </c>
      <c r="AB6" s="312" t="str">
        <f t="shared" si="2"/>
        <v>Nickel</v>
      </c>
    </row>
    <row r="7" spans="1:34" s="170" customFormat="1" ht="102">
      <c r="A7" s="502" t="s">
        <v>18703</v>
      </c>
      <c r="B7" s="507" t="s">
        <v>18641</v>
      </c>
      <c r="C7" s="501" t="s">
        <v>18702</v>
      </c>
      <c r="D7" s="498"/>
      <c r="E7" s="498" t="s">
        <v>133</v>
      </c>
      <c r="F7" s="498" t="s">
        <v>18703</v>
      </c>
      <c r="G7" s="498" t="s">
        <v>12</v>
      </c>
      <c r="H7" s="504">
        <v>0</v>
      </c>
      <c r="I7" s="505" t="s">
        <v>19276</v>
      </c>
      <c r="J7" s="505" t="s">
        <v>6019</v>
      </c>
      <c r="K7" s="499"/>
      <c r="L7" s="499"/>
      <c r="M7" s="499"/>
      <c r="N7" s="499"/>
      <c r="O7" s="499"/>
      <c r="P7" s="506"/>
      <c r="Q7" s="500"/>
      <c r="R7" s="149" t="str">
        <f ca="1">IF(ISERROR($V7),"",OFFSET('Smelter Look-up'!$C$4,$V7-4,0)&amp;"")</f>
        <v>JX Nippon Mining &amp; Metals Co., Ltd. Hitachi</v>
      </c>
      <c r="S7" s="155" t="str">
        <f t="shared" ca="1" si="0"/>
        <v>JP</v>
      </c>
      <c r="T7" s="155" t="str">
        <f ca="1">IF(B7="","",IF(ISERROR(MATCH($J7,SorP!$B$1:$B$6226,0)),"",INDIRECT("'SorP'!$A$"&amp;MATCH($S7&amp;$J7,SorP!C:C,0))))</f>
        <v>JP-08</v>
      </c>
      <c r="U7" s="168"/>
      <c r="V7" s="169">
        <f>IF(C7="",NA(),MATCH($B7&amp;$C7,'Smelter Look-up'!$J:$J,0))</f>
        <v>211</v>
      </c>
      <c r="X7" s="170">
        <f t="shared" si="1"/>
        <v>0</v>
      </c>
      <c r="AB7" s="312" t="str">
        <f t="shared" si="2"/>
        <v>Copper</v>
      </c>
    </row>
    <row r="8" spans="1:34" s="170" customFormat="1" ht="63.75">
      <c r="A8" s="502" t="s">
        <v>18771</v>
      </c>
      <c r="B8" s="507" t="s">
        <v>18641</v>
      </c>
      <c r="C8" s="501" t="s">
        <v>12060</v>
      </c>
      <c r="D8" s="498"/>
      <c r="E8" s="498" t="s">
        <v>60</v>
      </c>
      <c r="F8" s="498" t="s">
        <v>18771</v>
      </c>
      <c r="G8" s="498" t="s">
        <v>12</v>
      </c>
      <c r="H8" s="504">
        <v>0</v>
      </c>
      <c r="I8" s="505" t="s">
        <v>19186</v>
      </c>
      <c r="J8" s="505" t="s">
        <v>180</v>
      </c>
      <c r="K8" s="499"/>
      <c r="L8" s="499"/>
      <c r="M8" s="499"/>
      <c r="N8" s="499"/>
      <c r="O8" s="499"/>
      <c r="P8" s="506"/>
      <c r="Q8" s="500"/>
      <c r="R8" s="149" t="str">
        <f ca="1">IF(ISERROR($V8),"",OFFSET('Smelter Look-up'!$C$4,$V8-4,0)&amp;"")</f>
        <v>Tenke Fungurume Mining SA</v>
      </c>
      <c r="S8" s="155" t="str">
        <f t="shared" ca="1" si="0"/>
        <v>CD</v>
      </c>
      <c r="T8" s="155" t="str">
        <f ca="1">IF(B8="","",IF(ISERROR(MATCH($J8,SorP!$B$1:$B$6226,0)),"",INDIRECT("'SorP'!$A$"&amp;MATCH($S8&amp;$J8,SorP!C:C,0))))</f>
        <v>CD-LU</v>
      </c>
      <c r="U8" s="168"/>
      <c r="V8" s="169">
        <f>IF(C8="",NA(),MATCH($B8&amp;$C8,'Smelter Look-up'!$J:$J,0))</f>
        <v>267</v>
      </c>
      <c r="X8" s="170">
        <f t="shared" si="1"/>
        <v>0</v>
      </c>
      <c r="AB8" s="312" t="str">
        <f t="shared" si="2"/>
        <v>Copper</v>
      </c>
    </row>
    <row r="9" spans="1:34" s="170" customFormat="1" ht="76.5">
      <c r="A9" s="502"/>
      <c r="B9" s="507" t="s">
        <v>18642</v>
      </c>
      <c r="C9" s="501" t="s">
        <v>20055</v>
      </c>
      <c r="D9" s="498" t="s">
        <v>20055</v>
      </c>
      <c r="E9" s="498" t="s">
        <v>116</v>
      </c>
      <c r="F9" s="498" t="s">
        <v>19143</v>
      </c>
      <c r="G9" s="498" t="s">
        <v>19143</v>
      </c>
      <c r="H9" s="504" t="s">
        <v>20056</v>
      </c>
      <c r="I9" s="505" t="s">
        <v>118</v>
      </c>
      <c r="J9" s="505" t="s">
        <v>16354</v>
      </c>
      <c r="K9" s="499" t="s">
        <v>20057</v>
      </c>
      <c r="L9" s="499" t="s">
        <v>20058</v>
      </c>
      <c r="M9" s="499" t="s">
        <v>20059</v>
      </c>
      <c r="N9" s="499" t="s">
        <v>20060</v>
      </c>
      <c r="O9" s="499" t="s">
        <v>20061</v>
      </c>
      <c r="P9" s="506" t="s">
        <v>22</v>
      </c>
      <c r="Q9" s="500" t="s">
        <v>20062</v>
      </c>
      <c r="R9" s="149" t="str">
        <f ca="1">IF(ISERROR($V9),"",OFFSET('Smelter Look-up'!$C$4,$V9-4,0)&amp;"")</f>
        <v/>
      </c>
      <c r="S9" s="155" t="str">
        <f t="shared" ca="1" si="0"/>
        <v>NO</v>
      </c>
      <c r="T9" s="155" t="str">
        <f ca="1">IF(B9="","",IF(ISERROR(MATCH($J9,SorP!$B$1:$B$6226,0)),"",INDIRECT("'SorP'!$A$"&amp;MATCH($S9&amp;$J9,SorP!C:C,0))))</f>
        <v>NO-42</v>
      </c>
      <c r="U9" s="168"/>
      <c r="V9" s="169" t="e">
        <f>IF(C9="",NA(),MATCH($B9&amp;$C9,'Smelter Look-up'!$J:$J,0))</f>
        <v>#N/A</v>
      </c>
      <c r="X9" s="170">
        <f t="shared" si="1"/>
        <v>0</v>
      </c>
      <c r="AB9" s="312" t="str">
        <f t="shared" si="2"/>
        <v>Nickel</v>
      </c>
    </row>
    <row r="10" spans="1:34" s="170" customFormat="1" ht="140.25">
      <c r="A10" s="502"/>
      <c r="B10" s="507" t="s">
        <v>18642</v>
      </c>
      <c r="C10" s="501" t="s">
        <v>20063</v>
      </c>
      <c r="D10" s="498" t="s">
        <v>20063</v>
      </c>
      <c r="E10" s="498" t="s">
        <v>20061</v>
      </c>
      <c r="F10" s="498" t="s">
        <v>19143</v>
      </c>
      <c r="G10" s="498" t="s">
        <v>19143</v>
      </c>
      <c r="H10" s="504" t="s">
        <v>19143</v>
      </c>
      <c r="I10" s="505" t="s">
        <v>20064</v>
      </c>
      <c r="J10" s="505" t="s">
        <v>98</v>
      </c>
      <c r="K10" s="499" t="s">
        <v>20065</v>
      </c>
      <c r="L10" s="499" t="s">
        <v>20066</v>
      </c>
      <c r="M10" s="499"/>
      <c r="N10" s="499" t="s">
        <v>20067</v>
      </c>
      <c r="O10" s="499" t="s">
        <v>20068</v>
      </c>
      <c r="P10" s="506"/>
      <c r="Q10" s="500" t="s">
        <v>20069</v>
      </c>
      <c r="R10" s="149" t="str">
        <f ca="1">IF(ISERROR($V10),"",OFFSET('Smelter Look-up'!$C$4,$V10-4,0)&amp;"")</f>
        <v/>
      </c>
      <c r="S10" s="155" t="str">
        <f t="shared" ca="1" si="0"/>
        <v>CA</v>
      </c>
      <c r="T10" s="155" t="str">
        <f ca="1">IF(B10="","",IF(ISERROR(MATCH($J10,SorP!$B$1:$B$6226,0)),"",INDIRECT("'SorP'!$A$"&amp;MATCH($S10&amp;$J10,SorP!C:C,0))))</f>
        <v>CA-ON</v>
      </c>
      <c r="U10" s="168"/>
      <c r="V10" s="169" t="e">
        <f>IF(C10="",NA(),MATCH($B10&amp;$C10,'Smelter Look-up'!$J:$J,0))</f>
        <v>#N/A</v>
      </c>
      <c r="X10" s="170">
        <f t="shared" si="1"/>
        <v>0</v>
      </c>
      <c r="AB10" s="312" t="str">
        <f t="shared" si="2"/>
        <v>Nickel</v>
      </c>
    </row>
    <row r="11" spans="1:34" s="170" customFormat="1" ht="25.5">
      <c r="A11" s="503" t="s">
        <v>20071</v>
      </c>
      <c r="B11" s="507" t="s">
        <v>18641</v>
      </c>
      <c r="C11" s="501"/>
      <c r="D11" s="498" t="s">
        <v>20070</v>
      </c>
      <c r="E11" s="498" t="s">
        <v>65</v>
      </c>
      <c r="F11" s="498" t="s">
        <v>20071</v>
      </c>
      <c r="G11" s="498"/>
      <c r="H11" s="504" t="s">
        <v>20072</v>
      </c>
      <c r="I11" s="505" t="s">
        <v>20073</v>
      </c>
      <c r="J11" s="505" t="s">
        <v>20074</v>
      </c>
      <c r="K11" s="499" t="s">
        <v>20075</v>
      </c>
      <c r="L11" s="499"/>
      <c r="M11" s="499"/>
      <c r="N11" s="499"/>
      <c r="O11" s="499"/>
      <c r="P11" s="506"/>
      <c r="Q11" s="500"/>
      <c r="R11" s="149" t="str">
        <f ca="1">IF(ISERROR($V11),"",OFFSET('Smelter Look-up'!$C$4,$V11-4,0)&amp;"")</f>
        <v/>
      </c>
      <c r="S11" s="155" t="str">
        <f t="shared" ref="S11:S45" ca="1" si="3">IF(B11="","",IF(ISERROR(MATCH($E11,CL,0)),"Unknown",INDIRECT("'C'!$A$"&amp;MATCH($E11,CL,0)+1)))</f>
        <v>CN</v>
      </c>
      <c r="T11" s="155" t="str">
        <f ca="1">IF(B11="","",IF(ISERROR(MATCH($J11,SorP!$B$1:$B$6226,0)),"",INDIRECT("'SorP'!$A$"&amp;MATCH($S11&amp;$J11,SorP!C:C,0))))</f>
        <v/>
      </c>
      <c r="U11" s="168"/>
      <c r="V11" s="169" t="e">
        <f>IF(C11="",NA(),MATCH($B11&amp;$C11,'Smelter Look-up'!$J:$J,0))</f>
        <v>#N/A</v>
      </c>
      <c r="X11" s="170">
        <f t="shared" ref="X11:X44" si="4">IF(AND(C11="Smelter not listed",OR(LEN(D11)=0,LEN(E11)=0)),1,0)</f>
        <v>0</v>
      </c>
      <c r="AB11" s="312" t="str">
        <f t="shared" ref="AB11:AB51" si="5">IF(C11="","",B11)</f>
        <v/>
      </c>
    </row>
    <row r="12" spans="1:34" s="170" customFormat="1" ht="25.5">
      <c r="A12" s="502" t="s">
        <v>45</v>
      </c>
      <c r="B12" s="507" t="s">
        <v>18642</v>
      </c>
      <c r="C12" s="501" t="s">
        <v>20076</v>
      </c>
      <c r="D12" s="498" t="s">
        <v>20076</v>
      </c>
      <c r="E12" s="498" t="s">
        <v>20077</v>
      </c>
      <c r="F12" s="498" t="s">
        <v>45</v>
      </c>
      <c r="G12" s="498"/>
      <c r="H12" s="504" t="s">
        <v>20078</v>
      </c>
      <c r="I12" s="505" t="s">
        <v>20078</v>
      </c>
      <c r="J12" s="505" t="s">
        <v>20079</v>
      </c>
      <c r="K12" s="499" t="s">
        <v>20080</v>
      </c>
      <c r="L12" s="499" t="s">
        <v>1627</v>
      </c>
      <c r="M12" s="499" t="s">
        <v>1627</v>
      </c>
      <c r="N12" s="499" t="s">
        <v>1627</v>
      </c>
      <c r="O12" s="499" t="s">
        <v>1627</v>
      </c>
      <c r="P12" s="506" t="s">
        <v>1627</v>
      </c>
      <c r="Q12" s="500"/>
      <c r="R12" s="149" t="str">
        <f ca="1">IF(ISERROR($V12),"",OFFSET('Smelter Look-up'!$C$4,$V12-4,0)&amp;"")</f>
        <v/>
      </c>
      <c r="S12" s="155" t="str">
        <f t="shared" ca="1" si="3"/>
        <v>CN</v>
      </c>
      <c r="T12" s="155" t="str">
        <f ca="1">IF(B12="","",IF(ISERROR(MATCH($J12,SorP!$B$1:$B$6226,0)),"",INDIRECT("'SorP'!$A$"&amp;MATCH($S12&amp;$J12,SorP!C:C,0))))</f>
        <v/>
      </c>
      <c r="U12" s="168"/>
      <c r="V12" s="169" t="e">
        <f>IF(C12="",NA(),MATCH($B12&amp;$C12,'Smelter Look-up'!$J:$J,0))</f>
        <v>#N/A</v>
      </c>
      <c r="X12" s="170">
        <f t="shared" si="4"/>
        <v>0</v>
      </c>
      <c r="AB12" s="312" t="str">
        <f t="shared" si="5"/>
        <v>Nickel</v>
      </c>
    </row>
    <row r="13" spans="1:34" s="170" customFormat="1" ht="20.25">
      <c r="A13" s="503"/>
      <c r="B13" s="507" t="s">
        <v>18641</v>
      </c>
      <c r="C13" s="511" t="s">
        <v>20081</v>
      </c>
      <c r="D13" s="511" t="s">
        <v>20081</v>
      </c>
      <c r="E13" s="498" t="s">
        <v>65</v>
      </c>
      <c r="F13" s="498" t="s">
        <v>20082</v>
      </c>
      <c r="G13" s="511" t="s">
        <v>20083</v>
      </c>
      <c r="H13" s="512" t="s">
        <v>20084</v>
      </c>
      <c r="I13" s="513" t="s">
        <v>20085</v>
      </c>
      <c r="J13" s="513" t="s">
        <v>20074</v>
      </c>
      <c r="K13" s="508" t="s">
        <v>20082</v>
      </c>
      <c r="L13" s="508" t="s">
        <v>20082</v>
      </c>
      <c r="M13" s="508" t="s">
        <v>20082</v>
      </c>
      <c r="N13" s="514" t="s">
        <v>20086</v>
      </c>
      <c r="O13" s="514" t="s">
        <v>20086</v>
      </c>
      <c r="P13" s="510" t="s">
        <v>26</v>
      </c>
      <c r="Q13" s="509" t="s">
        <v>20082</v>
      </c>
      <c r="R13" s="149" t="str">
        <f ca="1">IF(ISERROR($V13),"",OFFSET('Smelter Look-up'!$C$4,$V13-4,0)&amp;"")</f>
        <v/>
      </c>
      <c r="S13" s="155" t="str">
        <f t="shared" ca="1" si="3"/>
        <v>CN</v>
      </c>
      <c r="T13" s="155" t="str">
        <f ca="1">IF(B13="","",IF(ISERROR(MATCH($J13,SorP!$B$1:$B$6226,0)),"",INDIRECT("'SorP'!$A$"&amp;MATCH($S13&amp;$J13,SorP!C:C,0))))</f>
        <v/>
      </c>
      <c r="U13" s="168"/>
      <c r="V13" s="169" t="e">
        <f>IF(C13="",NA(),MATCH($B13&amp;$C13,'Smelter Look-up'!$J:$J,0))</f>
        <v>#N/A</v>
      </c>
      <c r="X13" s="170">
        <f t="shared" si="4"/>
        <v>0</v>
      </c>
      <c r="AB13" s="312" t="str">
        <f t="shared" si="5"/>
        <v>Copper</v>
      </c>
    </row>
    <row r="14" spans="1:34" s="170" customFormat="1" ht="51">
      <c r="A14" s="518" t="s">
        <v>18727</v>
      </c>
      <c r="B14" s="522" t="s">
        <v>18641</v>
      </c>
      <c r="C14" s="517" t="s">
        <v>12269</v>
      </c>
      <c r="D14" s="515"/>
      <c r="E14" s="515" t="s">
        <v>60</v>
      </c>
      <c r="F14" s="515" t="s">
        <v>18727</v>
      </c>
      <c r="G14" s="515" t="s">
        <v>12</v>
      </c>
      <c r="H14" s="520">
        <v>0</v>
      </c>
      <c r="I14" s="521" t="s">
        <v>12270</v>
      </c>
      <c r="J14" s="521" t="s">
        <v>180</v>
      </c>
      <c r="K14" s="516"/>
      <c r="L14" s="516"/>
      <c r="M14" s="516"/>
      <c r="N14" s="516"/>
      <c r="O14" s="499"/>
      <c r="P14" s="506"/>
      <c r="Q14" s="500"/>
      <c r="R14" s="149" t="str">
        <f ca="1">IF(ISERROR($V14),"",OFFSET('Smelter Look-up'!$C$4,$V14-4,0)&amp;"")</f>
        <v>LUILU RESSOURCES SAS</v>
      </c>
      <c r="S14" s="155" t="str">
        <f t="shared" ca="1" si="3"/>
        <v>CD</v>
      </c>
      <c r="T14" s="155" t="str">
        <f ca="1">IF(B14="","",IF(ISERROR(MATCH($J14,SorP!$B$1:$B$6226,0)),"",INDIRECT("'SorP'!$A$"&amp;MATCH($S14&amp;$J14,SorP!C:C,0))))</f>
        <v>CD-LU</v>
      </c>
      <c r="U14" s="168"/>
      <c r="V14" s="169">
        <f>IF(C14="",NA(),MATCH($B14&amp;$C14,'Smelter Look-up'!$J:$J,0))</f>
        <v>231</v>
      </c>
      <c r="X14" s="170">
        <f t="shared" si="4"/>
        <v>0</v>
      </c>
      <c r="AB14" s="312" t="str">
        <f t="shared" si="5"/>
        <v>Copper</v>
      </c>
    </row>
    <row r="15" spans="1:34" s="170" customFormat="1" ht="20.25">
      <c r="A15" s="518" t="s">
        <v>20087</v>
      </c>
      <c r="B15" s="522" t="s">
        <v>18641</v>
      </c>
      <c r="C15" s="517" t="s">
        <v>20088</v>
      </c>
      <c r="D15" s="515"/>
      <c r="E15" s="515" t="s">
        <v>65</v>
      </c>
      <c r="F15" s="515" t="s">
        <v>20087</v>
      </c>
      <c r="G15" s="515"/>
      <c r="H15" s="520"/>
      <c r="I15" s="521"/>
      <c r="J15" s="521"/>
      <c r="K15" s="516"/>
      <c r="L15" s="516"/>
      <c r="M15" s="516"/>
      <c r="N15" s="516"/>
      <c r="O15" s="499"/>
      <c r="P15" s="506"/>
      <c r="Q15" s="500"/>
      <c r="R15" s="149" t="str">
        <f ca="1">IF(ISERROR($V15),"",OFFSET('Smelter Look-up'!$C$4,$V15-4,0)&amp;"")</f>
        <v/>
      </c>
      <c r="S15" s="155" t="str">
        <f t="shared" ca="1" si="3"/>
        <v>CN</v>
      </c>
      <c r="T15" s="155" t="str">
        <f ca="1">IF(B15="","",IF(ISERROR(MATCH($J15,SorP!$B$1:$B$6226,0)),"",INDIRECT("'SorP'!$A$"&amp;MATCH($S15&amp;$J15,SorP!C:C,0))))</f>
        <v/>
      </c>
      <c r="U15" s="168"/>
      <c r="V15" s="169" t="e">
        <f>IF(C15="",NA(),MATCH($B15&amp;$C15,'Smelter Look-up'!$J:$J,0))</f>
        <v>#N/A</v>
      </c>
      <c r="X15" s="170">
        <f t="shared" si="4"/>
        <v>0</v>
      </c>
      <c r="AB15" s="312" t="str">
        <f t="shared" si="5"/>
        <v>Copper</v>
      </c>
    </row>
    <row r="16" spans="1:34" s="170" customFormat="1" ht="38.25">
      <c r="A16" s="518" t="s">
        <v>18725</v>
      </c>
      <c r="B16" s="522" t="s">
        <v>18641</v>
      </c>
      <c r="C16" s="517" t="s">
        <v>18724</v>
      </c>
      <c r="D16" s="515"/>
      <c r="E16" s="515" t="s">
        <v>81</v>
      </c>
      <c r="F16" s="515" t="s">
        <v>18725</v>
      </c>
      <c r="G16" s="515" t="s">
        <v>12</v>
      </c>
      <c r="H16" s="520"/>
      <c r="I16" s="521" t="s">
        <v>19195</v>
      </c>
      <c r="J16" s="521" t="s">
        <v>6418</v>
      </c>
      <c r="K16" s="516"/>
      <c r="L16" s="516"/>
      <c r="M16" s="516"/>
      <c r="N16" s="516"/>
      <c r="O16" s="499"/>
      <c r="P16" s="506"/>
      <c r="Q16" s="500"/>
      <c r="R16" s="149" t="str">
        <f ca="1">IF(ISERROR($V16),"",OFFSET('Smelter Look-up'!$C$4,$V16-4,0)&amp;"")</f>
        <v>LS MnM Inc.</v>
      </c>
      <c r="S16" s="155" t="str">
        <f t="shared" ca="1" si="3"/>
        <v>KR</v>
      </c>
      <c r="T16" s="155" t="str">
        <f ca="1">IF(B16="","",IF(ISERROR(MATCH($J16,SorP!$B$1:$B$6226,0)),"",INDIRECT("'SorP'!$A$"&amp;MATCH($S16&amp;$J16,SorP!C:C,0))))</f>
        <v>KR-31</v>
      </c>
      <c r="U16" s="168"/>
      <c r="V16" s="169">
        <f>IF(C16="",NA(),MATCH($B16&amp;$C16,'Smelter Look-up'!$J:$J,0))</f>
        <v>228</v>
      </c>
      <c r="X16" s="170">
        <f t="shared" si="4"/>
        <v>0</v>
      </c>
      <c r="AB16" s="312" t="str">
        <f t="shared" si="5"/>
        <v>Copper</v>
      </c>
    </row>
    <row r="17" spans="1:28" s="170" customFormat="1" ht="51">
      <c r="A17" s="518" t="s">
        <v>18656</v>
      </c>
      <c r="B17" s="522" t="s">
        <v>18641</v>
      </c>
      <c r="C17" s="517" t="s">
        <v>18655</v>
      </c>
      <c r="D17" s="515"/>
      <c r="E17" s="515" t="s">
        <v>1469</v>
      </c>
      <c r="F17" s="515" t="s">
        <v>18656</v>
      </c>
      <c r="G17" s="515" t="s">
        <v>12</v>
      </c>
      <c r="H17" s="520"/>
      <c r="I17" s="521" t="s">
        <v>3586</v>
      </c>
      <c r="J17" s="521" t="s">
        <v>3586</v>
      </c>
      <c r="K17" s="516"/>
      <c r="L17" s="516"/>
      <c r="M17" s="516"/>
      <c r="N17" s="516"/>
      <c r="O17" s="499"/>
      <c r="P17" s="506"/>
      <c r="Q17" s="500"/>
      <c r="R17" s="149" t="str">
        <f ca="1">IF(ISERROR($V17),"",OFFSET('Smelter Look-up'!$C$4,$V17-4,0)&amp;"")</f>
        <v>Aurubis Hamburg AG</v>
      </c>
      <c r="S17" s="155" t="str">
        <f t="shared" ca="1" si="3"/>
        <v>DE</v>
      </c>
      <c r="T17" s="155" t="str">
        <f ca="1">IF(B17="","",IF(ISERROR(MATCH($J17,SorP!$B$1:$B$6226,0)),"",INDIRECT("'SorP'!$A$"&amp;MATCH($S17&amp;$J17,SorP!C:C,0))))</f>
        <v>DE-HH</v>
      </c>
      <c r="U17" s="168"/>
      <c r="V17" s="169">
        <f>IF(C17="",NA(),MATCH($B17&amp;$C17,'Smelter Look-up'!$J:$J,0))</f>
        <v>180</v>
      </c>
      <c r="X17" s="170">
        <f t="shared" si="4"/>
        <v>0</v>
      </c>
      <c r="AB17" s="312" t="str">
        <f t="shared" si="5"/>
        <v>Copper</v>
      </c>
    </row>
    <row r="18" spans="1:28" s="170" customFormat="1" ht="20.25">
      <c r="A18" s="519" t="s">
        <v>20089</v>
      </c>
      <c r="B18" s="522" t="s">
        <v>18642</v>
      </c>
      <c r="C18" s="517" t="s">
        <v>20090</v>
      </c>
      <c r="D18" s="515"/>
      <c r="E18" s="515" t="s">
        <v>65</v>
      </c>
      <c r="F18" s="515" t="s">
        <v>20089</v>
      </c>
      <c r="G18" s="515"/>
      <c r="H18" s="520"/>
      <c r="I18" s="521"/>
      <c r="J18" s="521"/>
      <c r="K18" s="516"/>
      <c r="L18" s="516"/>
      <c r="M18" s="516"/>
      <c r="N18" s="516"/>
      <c r="O18" s="499"/>
      <c r="P18" s="506"/>
      <c r="Q18" s="500"/>
      <c r="R18" s="149" t="str">
        <f ca="1">IF(ISERROR($V18),"",OFFSET('Smelter Look-up'!$C$4,$V18-4,0)&amp;"")</f>
        <v/>
      </c>
      <c r="S18" s="155" t="str">
        <f t="shared" ca="1" si="3"/>
        <v>CN</v>
      </c>
      <c r="T18" s="155" t="str">
        <f ca="1">IF(B18="","",IF(ISERROR(MATCH($J18,SorP!$B$1:$B$6226,0)),"",INDIRECT("'SorP'!$A$"&amp;MATCH($S18&amp;$J18,SorP!C:C,0))))</f>
        <v/>
      </c>
      <c r="U18" s="168"/>
      <c r="V18" s="169" t="e">
        <f>IF(C18="",NA(),MATCH($B18&amp;$C18,'Smelter Look-up'!$J:$J,0))</f>
        <v>#N/A</v>
      </c>
      <c r="X18" s="170">
        <f t="shared" si="4"/>
        <v>0</v>
      </c>
      <c r="AB18" s="312" t="str">
        <f t="shared" si="5"/>
        <v>Nickel</v>
      </c>
    </row>
    <row r="19" spans="1:28" s="170" customFormat="1" ht="20.25">
      <c r="A19" s="527" t="s">
        <v>18656</v>
      </c>
      <c r="B19" s="530" t="s">
        <v>18641</v>
      </c>
      <c r="C19" s="526" t="s">
        <v>308</v>
      </c>
      <c r="D19" s="524" t="s">
        <v>18654</v>
      </c>
      <c r="E19" s="524" t="s">
        <v>1469</v>
      </c>
      <c r="F19" s="531" t="s">
        <v>18656</v>
      </c>
      <c r="G19" s="524" t="s">
        <v>12</v>
      </c>
      <c r="H19" s="533"/>
      <c r="I19" s="536" t="s">
        <v>3586</v>
      </c>
      <c r="J19" s="536" t="s">
        <v>3586</v>
      </c>
      <c r="K19" s="534"/>
      <c r="L19" s="535"/>
      <c r="M19" s="532"/>
      <c r="N19" s="532"/>
      <c r="O19" s="150"/>
      <c r="P19" s="207"/>
      <c r="Q19" s="151"/>
      <c r="R19" s="149" t="str">
        <f ca="1">IF(ISERROR($V19),"",OFFSET('Smelter Look-up'!$C$4,$V19-4,0)&amp;"")</f>
        <v/>
      </c>
      <c r="S19" s="155" t="str">
        <f t="shared" ca="1" si="3"/>
        <v>DE</v>
      </c>
      <c r="T19" s="155" t="str">
        <f ca="1">IF(B19="","",IF(ISERROR(MATCH($J19,SorP!$B$1:$B$6226,0)),"",INDIRECT("'SorP'!$A$"&amp;MATCH($S19&amp;$J19,SorP!C:C,0))))</f>
        <v>DE-HH</v>
      </c>
      <c r="U19" s="168"/>
      <c r="V19" s="169">
        <f>IF(C19="",NA(),MATCH($B19&amp;$C19,'Smelter Look-up'!$J:$J,0))</f>
        <v>274</v>
      </c>
      <c r="X19" s="170">
        <f t="shared" si="4"/>
        <v>0</v>
      </c>
      <c r="AB19" s="312" t="str">
        <f t="shared" si="5"/>
        <v>Copper</v>
      </c>
    </row>
    <row r="20" spans="1:28" s="170" customFormat="1" ht="20.25">
      <c r="A20" s="527" t="s">
        <v>18899</v>
      </c>
      <c r="B20" s="530" t="s">
        <v>18642</v>
      </c>
      <c r="C20" s="526" t="s">
        <v>308</v>
      </c>
      <c r="D20" s="524" t="s">
        <v>218</v>
      </c>
      <c r="E20" s="524" t="s">
        <v>219</v>
      </c>
      <c r="F20" s="531" t="s">
        <v>18899</v>
      </c>
      <c r="G20" s="524" t="s">
        <v>12</v>
      </c>
      <c r="H20" s="533"/>
      <c r="I20" s="536" t="s">
        <v>19227</v>
      </c>
      <c r="J20" s="536" t="s">
        <v>222</v>
      </c>
      <c r="K20" s="532"/>
      <c r="L20" s="532"/>
      <c r="M20" s="532"/>
      <c r="N20" s="532"/>
      <c r="O20" s="150"/>
      <c r="P20" s="207"/>
      <c r="Q20" s="151"/>
      <c r="R20" s="149" t="str">
        <f ca="1">IF(ISERROR($V20),"",OFFSET('Smelter Look-up'!$C$4,$V20-4,0)&amp;"")</f>
        <v/>
      </c>
      <c r="S20" s="155" t="str">
        <f t="shared" ca="1" si="3"/>
        <v>AU</v>
      </c>
      <c r="T20" s="155" t="str">
        <f ca="1">IF(B20="","",IF(ISERROR(MATCH($J20,SorP!$B$1:$B$6226,0)),"",INDIRECT("'SorP'!$A$"&amp;MATCH($S20&amp;$J20,SorP!C:C,0))))</f>
        <v>AU-WA</v>
      </c>
      <c r="U20" s="168"/>
      <c r="V20" s="169">
        <f>IF(C20="",NA(),MATCH($B20&amp;$C20,'Smelter Look-up'!$J:$J,0))</f>
        <v>435</v>
      </c>
      <c r="X20" s="170">
        <f t="shared" si="4"/>
        <v>0</v>
      </c>
      <c r="AB20" s="312" t="str">
        <f t="shared" si="5"/>
        <v>Nickel</v>
      </c>
    </row>
    <row r="21" spans="1:28" s="170" customFormat="1" ht="76.5">
      <c r="A21" s="528" t="s">
        <v>18876</v>
      </c>
      <c r="B21" s="530" t="s">
        <v>18642</v>
      </c>
      <c r="C21" s="526" t="s">
        <v>86</v>
      </c>
      <c r="D21" s="524" t="s">
        <v>86</v>
      </c>
      <c r="E21" s="524" t="s">
        <v>87</v>
      </c>
      <c r="F21" s="524" t="s">
        <v>18876</v>
      </c>
      <c r="G21" s="524" t="s">
        <v>12</v>
      </c>
      <c r="H21" s="529"/>
      <c r="I21" s="536" t="s">
        <v>89</v>
      </c>
      <c r="J21" s="536" t="s">
        <v>89</v>
      </c>
      <c r="K21" s="525"/>
      <c r="L21" s="525"/>
      <c r="M21" s="525"/>
      <c r="N21" s="525"/>
      <c r="O21" s="150"/>
      <c r="P21" s="207"/>
      <c r="Q21" s="151"/>
      <c r="R21" s="149" t="str">
        <f ca="1">IF(ISERROR($V21),"",OFFSET('Smelter Look-up'!$C$4,$V21-4,0)&amp;"")</f>
        <v>Dynatec Madagascar Company</v>
      </c>
      <c r="S21" s="155" t="str">
        <f t="shared" ca="1" si="3"/>
        <v>MG</v>
      </c>
      <c r="T21" s="155" t="str">
        <f ca="1">IF(B21="","",IF(ISERROR(MATCH($J21,SorP!$B$1:$B$6226,0)),"",INDIRECT("'SorP'!$A$"&amp;MATCH($S21&amp;$J21,SorP!C:C,0))))</f>
        <v>MG-A</v>
      </c>
      <c r="U21" s="168"/>
      <c r="V21" s="169">
        <f>IF(C21="",NA(),MATCH($B21&amp;$C21,'Smelter Look-up'!$J:$J,0))</f>
        <v>382</v>
      </c>
      <c r="X21" s="170">
        <f t="shared" si="4"/>
        <v>0</v>
      </c>
      <c r="AB21" s="312" t="str">
        <f t="shared" si="5"/>
        <v>Nickel</v>
      </c>
    </row>
    <row r="22" spans="1:28" s="170" customFormat="1" ht="89.25">
      <c r="A22" s="528" t="s">
        <v>18884</v>
      </c>
      <c r="B22" s="530" t="s">
        <v>18642</v>
      </c>
      <c r="C22" s="526" t="s">
        <v>132</v>
      </c>
      <c r="D22" s="524" t="s">
        <v>132</v>
      </c>
      <c r="E22" s="524" t="s">
        <v>133</v>
      </c>
      <c r="F22" s="524" t="s">
        <v>18884</v>
      </c>
      <c r="G22" s="524" t="s">
        <v>12</v>
      </c>
      <c r="H22" s="529"/>
      <c r="I22" s="536" t="s">
        <v>135</v>
      </c>
      <c r="J22" s="536" t="s">
        <v>6070</v>
      </c>
      <c r="K22" s="525"/>
      <c r="L22" s="525"/>
      <c r="M22" s="525"/>
      <c r="N22" s="525"/>
      <c r="O22" s="150"/>
      <c r="P22" s="207"/>
      <c r="Q22" s="151"/>
      <c r="R22" s="149" t="str">
        <f ca="1">IF(ISERROR($V22),"",OFFSET('Smelter Look-up'!$C$4,$V22-4,0)&amp;"")</f>
        <v>Harima Refinery, Sumitomo Metal Mining</v>
      </c>
      <c r="S22" s="155" t="str">
        <f t="shared" ca="1" si="3"/>
        <v>JP</v>
      </c>
      <c r="T22" s="155" t="str">
        <f ca="1">IF(B22="","",IF(ISERROR(MATCH($J22,SorP!$B$1:$B$6226,0)),"",INDIRECT("'SorP'!$A$"&amp;MATCH($S22&amp;$J22,SorP!C:C,0))))</f>
        <v>JP-28</v>
      </c>
      <c r="U22" s="168"/>
      <c r="V22" s="169">
        <f>IF(C22="",NA(),MATCH($B22&amp;$C22,'Smelter Look-up'!$J:$J,0))</f>
        <v>392</v>
      </c>
      <c r="X22" s="170">
        <f t="shared" si="4"/>
        <v>0</v>
      </c>
      <c r="AB22" s="312" t="str">
        <f t="shared" si="5"/>
        <v>Nickel</v>
      </c>
    </row>
    <row r="23" spans="1:28" s="170" customFormat="1" ht="20.25">
      <c r="A23" s="497" t="s">
        <v>20091</v>
      </c>
      <c r="B23" s="523" t="s">
        <v>18641</v>
      </c>
      <c r="C23" s="496" t="s">
        <v>308</v>
      </c>
      <c r="D23" s="494" t="s">
        <v>20092</v>
      </c>
      <c r="E23" s="494" t="s">
        <v>65</v>
      </c>
      <c r="F23" s="484" t="s">
        <v>20091</v>
      </c>
      <c r="G23" s="484" t="s">
        <v>20091</v>
      </c>
      <c r="H23" s="495" t="s">
        <v>20093</v>
      </c>
      <c r="I23" s="483" t="s">
        <v>20094</v>
      </c>
      <c r="J23" s="483" t="s">
        <v>20095</v>
      </c>
      <c r="K23" s="482" t="s">
        <v>20082</v>
      </c>
      <c r="L23" s="482" t="s">
        <v>20082</v>
      </c>
      <c r="M23" s="482" t="s">
        <v>20082</v>
      </c>
      <c r="N23" s="482" t="s">
        <v>20082</v>
      </c>
      <c r="O23" s="482" t="s">
        <v>20082</v>
      </c>
      <c r="P23" s="482" t="s">
        <v>20082</v>
      </c>
      <c r="Q23" s="151"/>
      <c r="R23" s="149" t="str">
        <f ca="1">IF(ISERROR($V23),"",OFFSET('Smelter Look-up'!$C$4,$V23-4,0)&amp;"")</f>
        <v/>
      </c>
      <c r="S23" s="155" t="str">
        <f t="shared" ca="1" si="3"/>
        <v>CN</v>
      </c>
      <c r="T23" s="155" t="str">
        <f ca="1">IF(B23="","",IF(ISERROR(MATCH($J23,SorP!$B$1:$B$6226,0)),"",INDIRECT("'SorP'!$A$"&amp;MATCH($S23&amp;$J23,SorP!C:C,0))))</f>
        <v/>
      </c>
      <c r="U23" s="168"/>
      <c r="V23" s="169">
        <f>IF(C23="",NA(),MATCH($B23&amp;$C23,'Smelter Look-up'!$J:$J,0))</f>
        <v>274</v>
      </c>
      <c r="X23" s="170">
        <f t="shared" si="4"/>
        <v>0</v>
      </c>
      <c r="AB23" s="312" t="str">
        <f t="shared" si="5"/>
        <v>Copper</v>
      </c>
    </row>
    <row r="24" spans="1:28" s="170" customFormat="1" ht="51">
      <c r="A24" s="540"/>
      <c r="B24" s="543" t="s">
        <v>18641</v>
      </c>
      <c r="C24" s="539" t="s">
        <v>18655</v>
      </c>
      <c r="D24" s="537"/>
      <c r="E24" s="537" t="s">
        <v>1469</v>
      </c>
      <c r="F24" s="537" t="s">
        <v>18656</v>
      </c>
      <c r="G24" s="537" t="s">
        <v>12</v>
      </c>
      <c r="H24" s="541">
        <v>0</v>
      </c>
      <c r="I24" s="542" t="s">
        <v>3586</v>
      </c>
      <c r="J24" s="542" t="s">
        <v>3586</v>
      </c>
      <c r="K24" s="538"/>
      <c r="L24" s="538"/>
      <c r="M24" s="538"/>
      <c r="N24" s="538"/>
      <c r="O24" s="538"/>
      <c r="P24" s="207"/>
      <c r="Q24" s="151"/>
      <c r="R24" s="149" t="str">
        <f ca="1">IF(ISERROR($V24),"",OFFSET('Smelter Look-up'!$C$4,$V24-4,0)&amp;"")</f>
        <v>Aurubis Hamburg AG</v>
      </c>
      <c r="S24" s="155" t="str">
        <f t="shared" ca="1" si="3"/>
        <v>DE</v>
      </c>
      <c r="T24" s="155" t="str">
        <f ca="1">IF(B24="","",IF(ISERROR(MATCH($J24,SorP!$B$1:$B$6226,0)),"",INDIRECT("'SorP'!$A$"&amp;MATCH($S24&amp;$J24,SorP!C:C,0))))</f>
        <v>DE-HH</v>
      </c>
      <c r="U24" s="168"/>
      <c r="V24" s="169">
        <f>IF(C24="",NA(),MATCH($B24&amp;$C24,'Smelter Look-up'!$J:$J,0))</f>
        <v>180</v>
      </c>
      <c r="X24" s="170">
        <f t="shared" si="4"/>
        <v>0</v>
      </c>
      <c r="AB24" s="312" t="str">
        <f t="shared" si="5"/>
        <v>Copper</v>
      </c>
    </row>
    <row r="25" spans="1:28" s="170" customFormat="1" ht="102">
      <c r="A25" s="540"/>
      <c r="B25" s="543" t="s">
        <v>18641</v>
      </c>
      <c r="C25" s="539" t="s">
        <v>18702</v>
      </c>
      <c r="D25" s="537"/>
      <c r="E25" s="537" t="s">
        <v>133</v>
      </c>
      <c r="F25" s="537" t="s">
        <v>18703</v>
      </c>
      <c r="G25" s="537" t="s">
        <v>12</v>
      </c>
      <c r="H25" s="541">
        <v>0</v>
      </c>
      <c r="I25" s="542" t="s">
        <v>19276</v>
      </c>
      <c r="J25" s="542" t="s">
        <v>6019</v>
      </c>
      <c r="K25" s="538"/>
      <c r="L25" s="538"/>
      <c r="M25" s="538"/>
      <c r="N25" s="538"/>
      <c r="O25" s="538"/>
      <c r="P25" s="207"/>
      <c r="Q25" s="151"/>
      <c r="R25" s="149" t="str">
        <f ca="1">IF(ISERROR($V25),"",OFFSET('Smelter Look-up'!$C$4,$V25-4,0)&amp;"")</f>
        <v>JX Nippon Mining &amp; Metals Co., Ltd. Hitachi</v>
      </c>
      <c r="S25" s="155" t="str">
        <f t="shared" ca="1" si="3"/>
        <v>JP</v>
      </c>
      <c r="T25" s="155" t="str">
        <f ca="1">IF(B25="","",IF(ISERROR(MATCH($J25,SorP!$B$1:$B$6226,0)),"",INDIRECT("'SorP'!$A$"&amp;MATCH($S25&amp;$J25,SorP!C:C,0))))</f>
        <v>JP-08</v>
      </c>
      <c r="U25" s="168"/>
      <c r="V25" s="169">
        <f>IF(C25="",NA(),MATCH($B25&amp;$C25,'Smelter Look-up'!$J:$J,0))</f>
        <v>211</v>
      </c>
      <c r="X25" s="170">
        <f t="shared" si="4"/>
        <v>0</v>
      </c>
      <c r="AB25" s="312" t="str">
        <f t="shared" si="5"/>
        <v>Copper</v>
      </c>
    </row>
    <row r="26" spans="1:28" s="170" customFormat="1" ht="89.25">
      <c r="A26" s="545" t="s">
        <v>18894</v>
      </c>
      <c r="B26" s="544" t="s">
        <v>18642</v>
      </c>
      <c r="C26" s="546" t="s">
        <v>12052</v>
      </c>
      <c r="D26" s="547" t="s">
        <v>20096</v>
      </c>
      <c r="E26" s="547" t="s">
        <v>65</v>
      </c>
      <c r="F26" s="547" t="s">
        <v>18894</v>
      </c>
      <c r="G26" s="547" t="s">
        <v>12</v>
      </c>
      <c r="H26" s="548" t="s">
        <v>20097</v>
      </c>
      <c r="I26" s="549" t="s">
        <v>12053</v>
      </c>
      <c r="J26" s="549" t="s">
        <v>106</v>
      </c>
      <c r="K26" s="550"/>
      <c r="L26" s="550"/>
      <c r="M26" s="550"/>
      <c r="N26" s="150"/>
      <c r="O26" s="150"/>
      <c r="P26" s="207"/>
      <c r="Q26" s="151"/>
      <c r="R26" s="149" t="str">
        <f ca="1">IF(ISERROR($V26),"",OFFSET('Smelter Look-up'!$C$4,$V26-4,0)&amp;"")</f>
        <v>Jiangxi Miracle Golden Tiger Cobalt Co. Ltd.</v>
      </c>
      <c r="S26" s="155" t="str">
        <f t="shared" ca="1" si="3"/>
        <v>CN</v>
      </c>
      <c r="T26" s="155" t="str">
        <f ca="1">IF(B26="","",IF(ISERROR(MATCH($J26,SorP!$B$1:$B$6226,0)),"",INDIRECT("'SorP'!$A$"&amp;MATCH($S26&amp;$J26,SorP!C:C,0))))</f>
        <v>CN-JX</v>
      </c>
      <c r="U26" s="168"/>
      <c r="V26" s="169">
        <f>IF(C26="",NA(),MATCH($B26&amp;$C26,'Smelter Look-up'!$J:$J,0))</f>
        <v>403</v>
      </c>
      <c r="X26" s="170">
        <f t="shared" si="4"/>
        <v>0</v>
      </c>
      <c r="AB26" s="312" t="str">
        <f t="shared" si="5"/>
        <v>Nickel</v>
      </c>
    </row>
    <row r="27" spans="1:28" s="170" customFormat="1" ht="63.75">
      <c r="A27" s="557"/>
      <c r="B27" s="561" t="s">
        <v>18642</v>
      </c>
      <c r="C27" s="555" t="s">
        <v>12274</v>
      </c>
      <c r="D27" s="553"/>
      <c r="E27" s="553" t="s">
        <v>253</v>
      </c>
      <c r="F27" s="553" t="s">
        <v>18907</v>
      </c>
      <c r="G27" s="553" t="s">
        <v>12</v>
      </c>
      <c r="H27" s="559">
        <v>0</v>
      </c>
      <c r="I27" s="560" t="s">
        <v>12276</v>
      </c>
      <c r="J27" s="560" t="s">
        <v>5397</v>
      </c>
      <c r="K27" s="554"/>
      <c r="L27" s="554"/>
      <c r="M27" s="550"/>
      <c r="N27" s="150"/>
      <c r="O27" s="150"/>
      <c r="P27" s="207"/>
      <c r="Q27" s="151"/>
      <c r="R27" s="149" t="str">
        <f ca="1">IF(ISERROR($V27),"",OFFSET('Smelter Look-up'!$C$4,$V27-4,0)&amp;"")</f>
        <v>PT Halmahera Persada Lygend</v>
      </c>
      <c r="S27" s="155" t="str">
        <f t="shared" ca="1" si="3"/>
        <v>ID</v>
      </c>
      <c r="T27" s="155" t="str">
        <f ca="1">IF(B27="","",IF(ISERROR(MATCH($J27,SorP!$B$1:$B$6226,0)),"",INDIRECT("'SorP'!$A$"&amp;MATCH($S27&amp;$J27,SorP!C:C,0))))</f>
        <v>ID-MU</v>
      </c>
      <c r="U27" s="168"/>
      <c r="V27" s="169">
        <f>IF(C27="",NA(),MATCH($B27&amp;$C27,'Smelter Look-up'!$J:$J,0))</f>
        <v>420</v>
      </c>
      <c r="X27" s="170">
        <f t="shared" si="4"/>
        <v>0</v>
      </c>
      <c r="AB27" s="312" t="str">
        <f t="shared" si="5"/>
        <v>Nickel</v>
      </c>
    </row>
    <row r="28" spans="1:28" s="170" customFormat="1" ht="20.25">
      <c r="A28" s="557"/>
      <c r="B28" s="561" t="s">
        <v>19143</v>
      </c>
      <c r="C28" s="555" t="s">
        <v>19143</v>
      </c>
      <c r="D28" s="553"/>
      <c r="E28" s="553" t="s">
        <v>19143</v>
      </c>
      <c r="F28" s="553" t="s">
        <v>19143</v>
      </c>
      <c r="G28" s="553" t="s">
        <v>19143</v>
      </c>
      <c r="H28" s="559" t="s">
        <v>19143</v>
      </c>
      <c r="I28" s="560" t="s">
        <v>19143</v>
      </c>
      <c r="J28" s="560" t="s">
        <v>19143</v>
      </c>
      <c r="K28" s="554"/>
      <c r="L28" s="554"/>
      <c r="M28" s="550"/>
      <c r="N28" s="150"/>
      <c r="O28" s="150"/>
      <c r="P28" s="207"/>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si="4"/>
        <v>0</v>
      </c>
      <c r="AB28" s="312" t="str">
        <f t="shared" si="5"/>
        <v/>
      </c>
    </row>
    <row r="29" spans="1:28" s="170" customFormat="1" ht="20.25">
      <c r="A29" s="557"/>
      <c r="B29" s="561" t="s">
        <v>19143</v>
      </c>
      <c r="C29" s="555" t="s">
        <v>19143</v>
      </c>
      <c r="D29" s="553"/>
      <c r="E29" s="553" t="s">
        <v>19143</v>
      </c>
      <c r="F29" s="553" t="s">
        <v>19143</v>
      </c>
      <c r="G29" s="553" t="s">
        <v>19143</v>
      </c>
      <c r="H29" s="559" t="s">
        <v>19143</v>
      </c>
      <c r="I29" s="560" t="s">
        <v>19143</v>
      </c>
      <c r="J29" s="560" t="s">
        <v>19143</v>
      </c>
      <c r="K29" s="554"/>
      <c r="L29" s="554"/>
      <c r="M29" s="550"/>
      <c r="N29" s="150"/>
      <c r="O29" s="150"/>
      <c r="P29" s="207"/>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si="4"/>
        <v>0</v>
      </c>
      <c r="AB29" s="312" t="str">
        <f t="shared" si="5"/>
        <v/>
      </c>
    </row>
    <row r="30" spans="1:28" s="170" customFormat="1" ht="20.25">
      <c r="A30" s="557"/>
      <c r="B30" s="561" t="s">
        <v>19143</v>
      </c>
      <c r="C30" s="555" t="s">
        <v>19143</v>
      </c>
      <c r="D30" s="553"/>
      <c r="E30" s="553" t="s">
        <v>19143</v>
      </c>
      <c r="F30" s="553" t="s">
        <v>19143</v>
      </c>
      <c r="G30" s="553" t="s">
        <v>19143</v>
      </c>
      <c r="H30" s="559" t="s">
        <v>19143</v>
      </c>
      <c r="I30" s="560" t="s">
        <v>19143</v>
      </c>
      <c r="J30" s="560" t="s">
        <v>19143</v>
      </c>
      <c r="K30" s="554"/>
      <c r="L30" s="554"/>
      <c r="M30" s="550"/>
      <c r="N30" s="150"/>
      <c r="O30" s="150"/>
      <c r="P30" s="207"/>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si="4"/>
        <v>0</v>
      </c>
      <c r="AB30" s="312" t="str">
        <f t="shared" si="5"/>
        <v/>
      </c>
    </row>
    <row r="31" spans="1:28" s="170" customFormat="1" ht="20.25">
      <c r="A31" s="558"/>
      <c r="B31" s="561" t="s">
        <v>19143</v>
      </c>
      <c r="C31" s="555" t="s">
        <v>19143</v>
      </c>
      <c r="D31" s="553"/>
      <c r="E31" s="553" t="s">
        <v>19143</v>
      </c>
      <c r="F31" s="553" t="s">
        <v>19143</v>
      </c>
      <c r="G31" s="553" t="s">
        <v>19143</v>
      </c>
      <c r="H31" s="559" t="s">
        <v>19143</v>
      </c>
      <c r="I31" s="560" t="s">
        <v>19143</v>
      </c>
      <c r="J31" s="560" t="s">
        <v>19143</v>
      </c>
      <c r="K31" s="554"/>
      <c r="L31" s="554"/>
      <c r="M31" s="550"/>
      <c r="N31" s="150"/>
      <c r="O31" s="150"/>
      <c r="P31" s="207"/>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si="4"/>
        <v>0</v>
      </c>
      <c r="AB31" s="312" t="str">
        <f t="shared" si="5"/>
        <v/>
      </c>
    </row>
    <row r="32" spans="1:28" s="170" customFormat="1" ht="20.25">
      <c r="A32" s="557"/>
      <c r="B32" s="561" t="s">
        <v>19143</v>
      </c>
      <c r="C32" s="555" t="s">
        <v>19143</v>
      </c>
      <c r="D32" s="553"/>
      <c r="E32" s="553" t="s">
        <v>19143</v>
      </c>
      <c r="F32" s="553" t="s">
        <v>19143</v>
      </c>
      <c r="G32" s="553" t="s">
        <v>19143</v>
      </c>
      <c r="H32" s="559" t="s">
        <v>19143</v>
      </c>
      <c r="I32" s="560" t="s">
        <v>19143</v>
      </c>
      <c r="J32" s="560" t="s">
        <v>19143</v>
      </c>
      <c r="K32" s="554"/>
      <c r="L32" s="554"/>
      <c r="M32" s="550"/>
      <c r="N32" s="150"/>
      <c r="O32" s="150"/>
      <c r="P32" s="207"/>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si="4"/>
        <v>0</v>
      </c>
      <c r="AB32" s="312" t="str">
        <f t="shared" si="5"/>
        <v/>
      </c>
    </row>
    <row r="33" spans="1:28" s="170" customFormat="1" ht="20.25">
      <c r="A33" s="557"/>
      <c r="B33" s="561" t="s">
        <v>19143</v>
      </c>
      <c r="C33" s="555" t="s">
        <v>19143</v>
      </c>
      <c r="D33" s="553"/>
      <c r="E33" s="553" t="s">
        <v>19143</v>
      </c>
      <c r="F33" s="553" t="s">
        <v>19143</v>
      </c>
      <c r="G33" s="553" t="s">
        <v>19143</v>
      </c>
      <c r="H33" s="559" t="s">
        <v>19143</v>
      </c>
      <c r="I33" s="560" t="s">
        <v>19143</v>
      </c>
      <c r="J33" s="560" t="s">
        <v>19143</v>
      </c>
      <c r="K33" s="554"/>
      <c r="L33" s="554"/>
      <c r="M33" s="550"/>
      <c r="N33" s="150"/>
      <c r="O33" s="150"/>
      <c r="P33" s="207"/>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si="4"/>
        <v>0</v>
      </c>
      <c r="AB33" s="312" t="str">
        <f t="shared" si="5"/>
        <v/>
      </c>
    </row>
    <row r="34" spans="1:28" s="170" customFormat="1" ht="20.25">
      <c r="A34" s="558"/>
      <c r="B34" s="561" t="s">
        <v>19143</v>
      </c>
      <c r="C34" s="555" t="s">
        <v>19143</v>
      </c>
      <c r="D34" s="553"/>
      <c r="E34" s="553" t="s">
        <v>19143</v>
      </c>
      <c r="F34" s="553" t="s">
        <v>19143</v>
      </c>
      <c r="G34" s="553" t="s">
        <v>19143</v>
      </c>
      <c r="H34" s="559" t="s">
        <v>19143</v>
      </c>
      <c r="I34" s="560" t="s">
        <v>19143</v>
      </c>
      <c r="J34" s="560" t="s">
        <v>19143</v>
      </c>
      <c r="K34" s="554"/>
      <c r="L34" s="554"/>
      <c r="M34" s="550"/>
      <c r="N34" s="150"/>
      <c r="O34" s="150"/>
      <c r="P34" s="207"/>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si="4"/>
        <v>0</v>
      </c>
      <c r="AB34" s="312" t="str">
        <f t="shared" si="5"/>
        <v/>
      </c>
    </row>
    <row r="35" spans="1:28" s="170" customFormat="1" ht="20.25">
      <c r="A35" s="558"/>
      <c r="B35" s="561" t="s">
        <v>19143</v>
      </c>
      <c r="C35" s="555" t="s">
        <v>19143</v>
      </c>
      <c r="D35" s="553"/>
      <c r="E35" s="553" t="s">
        <v>19143</v>
      </c>
      <c r="F35" s="553" t="s">
        <v>19143</v>
      </c>
      <c r="G35" s="553" t="s">
        <v>19143</v>
      </c>
      <c r="H35" s="559" t="s">
        <v>19143</v>
      </c>
      <c r="I35" s="560" t="s">
        <v>19143</v>
      </c>
      <c r="J35" s="560" t="s">
        <v>19143</v>
      </c>
      <c r="K35" s="554"/>
      <c r="L35" s="554"/>
      <c r="M35" s="550"/>
      <c r="N35" s="150"/>
      <c r="O35" s="150"/>
      <c r="P35" s="207"/>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si="4"/>
        <v>0</v>
      </c>
      <c r="AB35" s="312" t="str">
        <f t="shared" si="5"/>
        <v/>
      </c>
    </row>
    <row r="36" spans="1:28" s="170" customFormat="1" ht="20.25">
      <c r="A36" s="557"/>
      <c r="B36" s="561" t="s">
        <v>19143</v>
      </c>
      <c r="C36" s="555" t="s">
        <v>19143</v>
      </c>
      <c r="D36" s="553"/>
      <c r="E36" s="553" t="s">
        <v>19143</v>
      </c>
      <c r="F36" s="553" t="s">
        <v>19143</v>
      </c>
      <c r="G36" s="553" t="s">
        <v>19143</v>
      </c>
      <c r="H36" s="559" t="s">
        <v>19143</v>
      </c>
      <c r="I36" s="560" t="s">
        <v>19143</v>
      </c>
      <c r="J36" s="560" t="s">
        <v>19143</v>
      </c>
      <c r="K36" s="554"/>
      <c r="L36" s="554"/>
      <c r="M36" s="550"/>
      <c r="N36" s="150"/>
      <c r="O36" s="150"/>
      <c r="P36" s="207"/>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si="4"/>
        <v>0</v>
      </c>
      <c r="AB36" s="312" t="str">
        <f t="shared" si="5"/>
        <v/>
      </c>
    </row>
    <row r="37" spans="1:28" s="170" customFormat="1" ht="20.25">
      <c r="A37" s="557"/>
      <c r="B37" s="561" t="s">
        <v>19143</v>
      </c>
      <c r="C37" s="555" t="s">
        <v>19143</v>
      </c>
      <c r="D37" s="553"/>
      <c r="E37" s="553" t="s">
        <v>19143</v>
      </c>
      <c r="F37" s="553" t="s">
        <v>19143</v>
      </c>
      <c r="G37" s="553" t="s">
        <v>19143</v>
      </c>
      <c r="H37" s="559" t="s">
        <v>19143</v>
      </c>
      <c r="I37" s="560" t="s">
        <v>19143</v>
      </c>
      <c r="J37" s="560" t="s">
        <v>19143</v>
      </c>
      <c r="K37" s="554"/>
      <c r="L37" s="554"/>
      <c r="M37" s="550"/>
      <c r="N37" s="150"/>
      <c r="O37" s="150"/>
      <c r="P37" s="207"/>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si="4"/>
        <v>0</v>
      </c>
      <c r="AB37" s="312" t="str">
        <f t="shared" si="5"/>
        <v/>
      </c>
    </row>
    <row r="38" spans="1:28" s="170" customFormat="1" ht="20.25">
      <c r="A38" s="557"/>
      <c r="B38" s="561" t="s">
        <v>19143</v>
      </c>
      <c r="C38" s="555" t="s">
        <v>19143</v>
      </c>
      <c r="D38" s="553"/>
      <c r="E38" s="553" t="s">
        <v>19143</v>
      </c>
      <c r="F38" s="553" t="s">
        <v>19143</v>
      </c>
      <c r="G38" s="553" t="s">
        <v>19143</v>
      </c>
      <c r="H38" s="559" t="s">
        <v>19143</v>
      </c>
      <c r="I38" s="560" t="s">
        <v>19143</v>
      </c>
      <c r="J38" s="560" t="s">
        <v>19143</v>
      </c>
      <c r="K38" s="554"/>
      <c r="L38" s="554"/>
      <c r="M38" s="550"/>
      <c r="N38" s="150"/>
      <c r="O38" s="150"/>
      <c r="P38" s="207"/>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si="4"/>
        <v>0</v>
      </c>
      <c r="AB38" s="312" t="str">
        <f t="shared" si="5"/>
        <v/>
      </c>
    </row>
    <row r="39" spans="1:28" s="170" customFormat="1" ht="20.25">
      <c r="A39" s="557"/>
      <c r="B39" s="561" t="s">
        <v>19143</v>
      </c>
      <c r="C39" s="555" t="s">
        <v>19143</v>
      </c>
      <c r="D39" s="553"/>
      <c r="E39" s="553" t="s">
        <v>19143</v>
      </c>
      <c r="F39" s="553" t="s">
        <v>19143</v>
      </c>
      <c r="G39" s="553" t="s">
        <v>19143</v>
      </c>
      <c r="H39" s="559" t="s">
        <v>19143</v>
      </c>
      <c r="I39" s="560" t="s">
        <v>19143</v>
      </c>
      <c r="J39" s="560" t="s">
        <v>19143</v>
      </c>
      <c r="K39" s="554"/>
      <c r="L39" s="554"/>
      <c r="M39" s="550"/>
      <c r="N39" s="150"/>
      <c r="O39" s="150"/>
      <c r="P39" s="207"/>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si="4"/>
        <v>0</v>
      </c>
      <c r="AB39" s="312" t="str">
        <f t="shared" si="5"/>
        <v/>
      </c>
    </row>
    <row r="40" spans="1:28" s="170" customFormat="1" ht="20.25">
      <c r="A40" s="558"/>
      <c r="B40" s="561" t="s">
        <v>19143</v>
      </c>
      <c r="C40" s="555" t="s">
        <v>19143</v>
      </c>
      <c r="D40" s="553"/>
      <c r="E40" s="553" t="s">
        <v>19143</v>
      </c>
      <c r="F40" s="553" t="s">
        <v>19143</v>
      </c>
      <c r="G40" s="553" t="s">
        <v>19143</v>
      </c>
      <c r="H40" s="559" t="s">
        <v>19143</v>
      </c>
      <c r="I40" s="560" t="s">
        <v>19143</v>
      </c>
      <c r="J40" s="560" t="s">
        <v>19143</v>
      </c>
      <c r="K40" s="554"/>
      <c r="L40" s="554"/>
      <c r="M40" s="550"/>
      <c r="N40" s="150"/>
      <c r="O40" s="150"/>
      <c r="P40" s="207"/>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si="4"/>
        <v>0</v>
      </c>
      <c r="AB40" s="312" t="str">
        <f t="shared" si="5"/>
        <v/>
      </c>
    </row>
    <row r="41" spans="1:28" s="170" customFormat="1" ht="20.25">
      <c r="A41" s="557"/>
      <c r="B41" s="561" t="s">
        <v>19143</v>
      </c>
      <c r="C41" s="555" t="s">
        <v>19143</v>
      </c>
      <c r="D41" s="553"/>
      <c r="E41" s="553" t="s">
        <v>19143</v>
      </c>
      <c r="F41" s="553" t="s">
        <v>19143</v>
      </c>
      <c r="G41" s="553" t="s">
        <v>19143</v>
      </c>
      <c r="H41" s="559" t="s">
        <v>19143</v>
      </c>
      <c r="I41" s="560" t="s">
        <v>19143</v>
      </c>
      <c r="J41" s="560" t="s">
        <v>19143</v>
      </c>
      <c r="K41" s="554"/>
      <c r="L41" s="554"/>
      <c r="M41" s="550"/>
      <c r="N41" s="150"/>
      <c r="O41" s="150"/>
      <c r="P41" s="207"/>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si="4"/>
        <v>0</v>
      </c>
      <c r="AB41" s="312" t="str">
        <f t="shared" si="5"/>
        <v/>
      </c>
    </row>
    <row r="42" spans="1:28" s="170" customFormat="1" ht="20.25">
      <c r="A42" s="557"/>
      <c r="B42" s="561" t="s">
        <v>19143</v>
      </c>
      <c r="C42" s="555" t="s">
        <v>19143</v>
      </c>
      <c r="D42" s="553"/>
      <c r="E42" s="553" t="s">
        <v>19143</v>
      </c>
      <c r="F42" s="553" t="s">
        <v>19143</v>
      </c>
      <c r="G42" s="553" t="s">
        <v>19143</v>
      </c>
      <c r="H42" s="559" t="s">
        <v>19143</v>
      </c>
      <c r="I42" s="560" t="s">
        <v>19143</v>
      </c>
      <c r="J42" s="560" t="s">
        <v>19143</v>
      </c>
      <c r="K42" s="554"/>
      <c r="L42" s="554"/>
      <c r="M42" s="550"/>
      <c r="N42" s="150"/>
      <c r="O42" s="150"/>
      <c r="P42" s="207"/>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si="4"/>
        <v>0</v>
      </c>
      <c r="AB42" s="312" t="str">
        <f t="shared" si="5"/>
        <v/>
      </c>
    </row>
    <row r="43" spans="1:28" s="170" customFormat="1" ht="20.25">
      <c r="A43" s="557"/>
      <c r="B43" s="561" t="s">
        <v>19143</v>
      </c>
      <c r="C43" s="555" t="s">
        <v>19143</v>
      </c>
      <c r="D43" s="553"/>
      <c r="E43" s="553" t="s">
        <v>19143</v>
      </c>
      <c r="F43" s="553" t="s">
        <v>19143</v>
      </c>
      <c r="G43" s="553" t="s">
        <v>19143</v>
      </c>
      <c r="H43" s="559" t="s">
        <v>19143</v>
      </c>
      <c r="I43" s="560" t="s">
        <v>19143</v>
      </c>
      <c r="J43" s="560" t="s">
        <v>19143</v>
      </c>
      <c r="K43" s="554"/>
      <c r="L43" s="554"/>
      <c r="M43" s="550"/>
      <c r="N43" s="150"/>
      <c r="O43" s="150"/>
      <c r="P43" s="207"/>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si="4"/>
        <v>0</v>
      </c>
      <c r="AB43" s="312" t="str">
        <f t="shared" si="5"/>
        <v/>
      </c>
    </row>
    <row r="44" spans="1:28" s="170" customFormat="1" ht="20.25">
      <c r="A44" s="556"/>
      <c r="B44" s="561" t="s">
        <v>19143</v>
      </c>
      <c r="C44" s="555" t="s">
        <v>19143</v>
      </c>
      <c r="D44" s="553"/>
      <c r="E44" s="553" t="s">
        <v>19143</v>
      </c>
      <c r="F44" s="553" t="s">
        <v>19143</v>
      </c>
      <c r="G44" s="553" t="s">
        <v>19143</v>
      </c>
      <c r="H44" s="559" t="s">
        <v>19143</v>
      </c>
      <c r="I44" s="560" t="s">
        <v>19143</v>
      </c>
      <c r="J44" s="560" t="s">
        <v>19143</v>
      </c>
      <c r="K44" s="554"/>
      <c r="L44" s="554"/>
      <c r="M44" s="550"/>
      <c r="N44" s="150"/>
      <c r="O44" s="150"/>
      <c r="P44" s="207"/>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si="4"/>
        <v>0</v>
      </c>
      <c r="AB44" s="312" t="str">
        <f t="shared" si="5"/>
        <v/>
      </c>
    </row>
    <row r="45" spans="1:28" s="170" customFormat="1" ht="20.25">
      <c r="A45" s="556"/>
      <c r="B45" s="561" t="s">
        <v>19143</v>
      </c>
      <c r="C45" s="555" t="s">
        <v>19143</v>
      </c>
      <c r="D45" s="553"/>
      <c r="E45" s="553" t="s">
        <v>19143</v>
      </c>
      <c r="F45" s="553" t="s">
        <v>19143</v>
      </c>
      <c r="G45" s="553" t="s">
        <v>19143</v>
      </c>
      <c r="H45" s="559" t="s">
        <v>19143</v>
      </c>
      <c r="I45" s="560" t="s">
        <v>19143</v>
      </c>
      <c r="J45" s="560" t="s">
        <v>19143</v>
      </c>
      <c r="K45" s="554"/>
      <c r="L45" s="554"/>
      <c r="M45" s="550"/>
      <c r="N45" s="150"/>
      <c r="O45" s="150"/>
      <c r="P45" s="207"/>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ref="X45:X108" si="6">IF(AND(C45="Smelter not listed",OR(LEN(D45)=0,LEN(E45)=0)),1,0)</f>
        <v>0</v>
      </c>
      <c r="AB45" s="312" t="str">
        <f t="shared" si="5"/>
        <v/>
      </c>
    </row>
    <row r="46" spans="1:28" s="170" customFormat="1" ht="20.25">
      <c r="A46" s="556"/>
      <c r="B46" s="561" t="s">
        <v>19143</v>
      </c>
      <c r="C46" s="555" t="s">
        <v>19143</v>
      </c>
      <c r="D46" s="553"/>
      <c r="E46" s="553" t="s">
        <v>19143</v>
      </c>
      <c r="F46" s="553" t="s">
        <v>19143</v>
      </c>
      <c r="G46" s="553" t="s">
        <v>19143</v>
      </c>
      <c r="H46" s="559" t="s">
        <v>19143</v>
      </c>
      <c r="I46" s="560" t="s">
        <v>19143</v>
      </c>
      <c r="J46" s="560" t="s">
        <v>19143</v>
      </c>
      <c r="K46" s="554"/>
      <c r="L46" s="554"/>
      <c r="M46" s="550"/>
      <c r="N46" s="150"/>
      <c r="O46" s="150"/>
      <c r="P46" s="207"/>
      <c r="Q46" s="151"/>
      <c r="R46" s="149" t="str">
        <f ca="1">IF(ISERROR($V46),"",OFFSET('Smelter Look-up'!$C$4,$V46-4,0)&amp;"")</f>
        <v/>
      </c>
      <c r="S46" s="155" t="str">
        <f t="shared" ref="S46:S109" ca="1" si="7">IF(B46="","",IF(ISERROR(MATCH($E46,CL,0)),"Unknown",INDIRECT("'C'!$A$"&amp;MATCH($E46,CL,0)+1)))</f>
        <v/>
      </c>
      <c r="T46" s="155" t="str">
        <f ca="1">IF(B46="","",IF(ISERROR(MATCH($J46,SorP!$B$1:$B$6226,0)),"",INDIRECT("'SorP'!$A$"&amp;MATCH($S46&amp;$J46,SorP!C:C,0))))</f>
        <v/>
      </c>
      <c r="U46" s="168"/>
      <c r="V46" s="169" t="e">
        <f>IF(C46="",NA(),MATCH($B46&amp;$C46,'Smelter Look-up'!$J:$J,0))</f>
        <v>#N/A</v>
      </c>
      <c r="X46" s="170">
        <f t="shared" si="6"/>
        <v>0</v>
      </c>
      <c r="AB46" s="312" t="str">
        <f t="shared" si="5"/>
        <v/>
      </c>
    </row>
    <row r="47" spans="1:28" s="170" customFormat="1" ht="20.25">
      <c r="A47" s="556"/>
      <c r="B47" s="561" t="s">
        <v>19143</v>
      </c>
      <c r="C47" s="555" t="s">
        <v>19143</v>
      </c>
      <c r="D47" s="553"/>
      <c r="E47" s="553" t="s">
        <v>19143</v>
      </c>
      <c r="F47" s="553" t="s">
        <v>19143</v>
      </c>
      <c r="G47" s="553" t="s">
        <v>19143</v>
      </c>
      <c r="H47" s="559" t="s">
        <v>19143</v>
      </c>
      <c r="I47" s="560" t="s">
        <v>19143</v>
      </c>
      <c r="J47" s="560" t="s">
        <v>19143</v>
      </c>
      <c r="K47" s="554"/>
      <c r="L47" s="554"/>
      <c r="M47" s="150"/>
      <c r="N47" s="150"/>
      <c r="O47" s="150"/>
      <c r="P47" s="207"/>
      <c r="Q47" s="151"/>
      <c r="R47" s="149" t="str">
        <f ca="1">IF(ISERROR($V47),"",OFFSET('Smelter Look-up'!$C$4,$V47-4,0)&amp;"")</f>
        <v/>
      </c>
      <c r="S47" s="155" t="str">
        <f t="shared" ca="1" si="7"/>
        <v/>
      </c>
      <c r="T47" s="155" t="str">
        <f ca="1">IF(B47="","",IF(ISERROR(MATCH($J47,SorP!$B$1:$B$6226,0)),"",INDIRECT("'SorP'!$A$"&amp;MATCH($S47&amp;$J47,SorP!C:C,0))))</f>
        <v/>
      </c>
      <c r="U47" s="168"/>
      <c r="V47" s="169" t="e">
        <f>IF(C47="",NA(),MATCH($B47&amp;$C47,'Smelter Look-up'!$J:$J,0))</f>
        <v>#N/A</v>
      </c>
      <c r="X47" s="170">
        <f t="shared" si="6"/>
        <v>0</v>
      </c>
      <c r="AB47" s="312" t="str">
        <f t="shared" si="5"/>
        <v/>
      </c>
    </row>
    <row r="48" spans="1:28" s="170" customFormat="1" ht="20.25">
      <c r="A48" s="556"/>
      <c r="B48" s="561" t="s">
        <v>19143</v>
      </c>
      <c r="C48" s="555" t="s">
        <v>19143</v>
      </c>
      <c r="D48" s="553"/>
      <c r="E48" s="553" t="s">
        <v>19143</v>
      </c>
      <c r="F48" s="553" t="s">
        <v>19143</v>
      </c>
      <c r="G48" s="553" t="s">
        <v>19143</v>
      </c>
      <c r="H48" s="559" t="s">
        <v>19143</v>
      </c>
      <c r="I48" s="560" t="s">
        <v>19143</v>
      </c>
      <c r="J48" s="560" t="s">
        <v>19143</v>
      </c>
      <c r="K48" s="554"/>
      <c r="L48" s="554"/>
      <c r="M48" s="150"/>
      <c r="N48" s="150"/>
      <c r="O48" s="150"/>
      <c r="P48" s="207"/>
      <c r="Q48" s="151"/>
      <c r="R48" s="149" t="str">
        <f ca="1">IF(ISERROR($V48),"",OFFSET('Smelter Look-up'!$C$4,$V48-4,0)&amp;"")</f>
        <v/>
      </c>
      <c r="S48" s="155" t="str">
        <f t="shared" ca="1" si="7"/>
        <v/>
      </c>
      <c r="T48" s="155" t="str">
        <f ca="1">IF(B48="","",IF(ISERROR(MATCH($J48,SorP!$B$1:$B$6226,0)),"",INDIRECT("'SorP'!$A$"&amp;MATCH($S48&amp;$J48,SorP!C:C,0))))</f>
        <v/>
      </c>
      <c r="U48" s="168"/>
      <c r="V48" s="169" t="e">
        <f>IF(C48="",NA(),MATCH($B48&amp;$C48,'Smelter Look-up'!$J:$J,0))</f>
        <v>#N/A</v>
      </c>
      <c r="X48" s="170">
        <f t="shared" si="6"/>
        <v>0</v>
      </c>
      <c r="AB48" s="312" t="str">
        <f t="shared" si="5"/>
        <v/>
      </c>
    </row>
    <row r="49" spans="1:28" s="170" customFormat="1" ht="20.25">
      <c r="A49" s="556"/>
      <c r="B49" s="561" t="s">
        <v>19143</v>
      </c>
      <c r="C49" s="555" t="s">
        <v>19143</v>
      </c>
      <c r="D49" s="553"/>
      <c r="E49" s="553" t="s">
        <v>19143</v>
      </c>
      <c r="F49" s="553" t="s">
        <v>19143</v>
      </c>
      <c r="G49" s="553" t="s">
        <v>19143</v>
      </c>
      <c r="H49" s="559" t="s">
        <v>19143</v>
      </c>
      <c r="I49" s="560" t="s">
        <v>19143</v>
      </c>
      <c r="J49" s="560" t="s">
        <v>19143</v>
      </c>
      <c r="K49" s="554"/>
      <c r="L49" s="554"/>
      <c r="M49" s="150"/>
      <c r="N49" s="150"/>
      <c r="O49" s="150"/>
      <c r="P49" s="207"/>
      <c r="Q49" s="151"/>
      <c r="R49" s="149" t="str">
        <f ca="1">IF(ISERROR($V49),"",OFFSET('Smelter Look-up'!$C$4,$V49-4,0)&amp;"")</f>
        <v/>
      </c>
      <c r="S49" s="155" t="str">
        <f t="shared" ca="1" si="7"/>
        <v/>
      </c>
      <c r="T49" s="155" t="str">
        <f ca="1">IF(B49="","",IF(ISERROR(MATCH($J49,SorP!$B$1:$B$6226,0)),"",INDIRECT("'SorP'!$A$"&amp;MATCH($S49&amp;$J49,SorP!C:C,0))))</f>
        <v/>
      </c>
      <c r="U49" s="168"/>
      <c r="V49" s="169" t="e">
        <f>IF(C49="",NA(),MATCH($B49&amp;$C49,'Smelter Look-up'!$J:$J,0))</f>
        <v>#N/A</v>
      </c>
      <c r="X49" s="170">
        <f t="shared" si="6"/>
        <v>0</v>
      </c>
      <c r="AB49" s="312" t="str">
        <f t="shared" si="5"/>
        <v/>
      </c>
    </row>
    <row r="50" spans="1:28" s="170" customFormat="1" ht="20.25">
      <c r="A50" s="556"/>
      <c r="B50" s="561" t="s">
        <v>19143</v>
      </c>
      <c r="C50" s="555" t="s">
        <v>19143</v>
      </c>
      <c r="D50" s="553"/>
      <c r="E50" s="553" t="s">
        <v>19143</v>
      </c>
      <c r="F50" s="553" t="s">
        <v>19143</v>
      </c>
      <c r="G50" s="553" t="s">
        <v>19143</v>
      </c>
      <c r="H50" s="559" t="s">
        <v>19143</v>
      </c>
      <c r="I50" s="560" t="s">
        <v>19143</v>
      </c>
      <c r="J50" s="560" t="s">
        <v>19143</v>
      </c>
      <c r="K50" s="554"/>
      <c r="L50" s="554"/>
      <c r="M50" s="150"/>
      <c r="N50" s="150"/>
      <c r="O50" s="150"/>
      <c r="P50" s="207"/>
      <c r="Q50" s="151"/>
      <c r="R50" s="149" t="str">
        <f ca="1">IF(ISERROR($V50),"",OFFSET('Smelter Look-up'!$C$4,$V50-4,0)&amp;"")</f>
        <v/>
      </c>
      <c r="S50" s="155" t="str">
        <f t="shared" ca="1" si="7"/>
        <v/>
      </c>
      <c r="T50" s="155" t="str">
        <f ca="1">IF(B50="","",IF(ISERROR(MATCH($J50,SorP!$B$1:$B$6226,0)),"",INDIRECT("'SorP'!$A$"&amp;MATCH($S50&amp;$J50,SorP!C:C,0))))</f>
        <v/>
      </c>
      <c r="U50" s="168"/>
      <c r="V50" s="169" t="e">
        <f>IF(C50="",NA(),MATCH($B50&amp;$C50,'Smelter Look-up'!$J:$J,0))</f>
        <v>#N/A</v>
      </c>
      <c r="X50" s="170">
        <f t="shared" si="6"/>
        <v>0</v>
      </c>
      <c r="AB50" s="312" t="str">
        <f t="shared" si="5"/>
        <v/>
      </c>
    </row>
    <row r="51" spans="1:28" s="170" customFormat="1" ht="20.25">
      <c r="A51" s="556"/>
      <c r="B51" s="561" t="s">
        <v>19143</v>
      </c>
      <c r="C51" s="555" t="s">
        <v>19143</v>
      </c>
      <c r="D51" s="553"/>
      <c r="E51" s="553" t="s">
        <v>19143</v>
      </c>
      <c r="F51" s="553" t="s">
        <v>19143</v>
      </c>
      <c r="G51" s="553" t="s">
        <v>19143</v>
      </c>
      <c r="H51" s="559" t="s">
        <v>19143</v>
      </c>
      <c r="I51" s="560" t="s">
        <v>19143</v>
      </c>
      <c r="J51" s="560" t="s">
        <v>19143</v>
      </c>
      <c r="K51" s="554"/>
      <c r="L51" s="554"/>
      <c r="M51" s="150"/>
      <c r="N51" s="150"/>
      <c r="O51" s="150"/>
      <c r="P51" s="207"/>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si="6"/>
        <v>0</v>
      </c>
      <c r="AB51" s="312" t="str">
        <f t="shared" si="5"/>
        <v/>
      </c>
    </row>
    <row r="52" spans="1:28" s="170" customFormat="1" ht="20.25">
      <c r="A52" s="556"/>
      <c r="B52" s="561" t="s">
        <v>19143</v>
      </c>
      <c r="C52" s="555" t="s">
        <v>19143</v>
      </c>
      <c r="D52" s="553"/>
      <c r="E52" s="553" t="s">
        <v>19143</v>
      </c>
      <c r="F52" s="553" t="s">
        <v>19143</v>
      </c>
      <c r="G52" s="553" t="s">
        <v>19143</v>
      </c>
      <c r="H52" s="559" t="s">
        <v>19143</v>
      </c>
      <c r="I52" s="560" t="s">
        <v>19143</v>
      </c>
      <c r="J52" s="560" t="s">
        <v>19143</v>
      </c>
      <c r="K52" s="554"/>
      <c r="L52" s="554"/>
      <c r="M52" s="150"/>
      <c r="N52" s="150"/>
      <c r="O52" s="150"/>
      <c r="P52" s="207"/>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si="6"/>
        <v>0</v>
      </c>
      <c r="AB52" s="312" t="str">
        <f t="shared" ref="AB52:AB115" si="8">IF(C52="","",B52)</f>
        <v/>
      </c>
    </row>
    <row r="53" spans="1:28" s="170" customFormat="1" ht="20.25">
      <c r="A53" s="556"/>
      <c r="B53" s="561" t="s">
        <v>19143</v>
      </c>
      <c r="C53" s="555" t="s">
        <v>19143</v>
      </c>
      <c r="D53" s="553"/>
      <c r="E53" s="553" t="s">
        <v>19143</v>
      </c>
      <c r="F53" s="553" t="s">
        <v>19143</v>
      </c>
      <c r="G53" s="553" t="s">
        <v>19143</v>
      </c>
      <c r="H53" s="559" t="s">
        <v>19143</v>
      </c>
      <c r="I53" s="560" t="s">
        <v>19143</v>
      </c>
      <c r="J53" s="560" t="s">
        <v>19143</v>
      </c>
      <c r="K53" s="554"/>
      <c r="L53" s="554"/>
      <c r="M53" s="150"/>
      <c r="N53" s="150"/>
      <c r="O53" s="150"/>
      <c r="P53" s="207"/>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si="6"/>
        <v>0</v>
      </c>
      <c r="AB53" s="312" t="str">
        <f t="shared" si="8"/>
        <v/>
      </c>
    </row>
    <row r="54" spans="1:28" s="170" customFormat="1" ht="20.25">
      <c r="A54" s="556"/>
      <c r="B54" s="561" t="s">
        <v>19143</v>
      </c>
      <c r="C54" s="555" t="s">
        <v>19143</v>
      </c>
      <c r="D54" s="553"/>
      <c r="E54" s="553" t="s">
        <v>19143</v>
      </c>
      <c r="F54" s="553" t="s">
        <v>19143</v>
      </c>
      <c r="G54" s="553" t="s">
        <v>19143</v>
      </c>
      <c r="H54" s="559" t="s">
        <v>19143</v>
      </c>
      <c r="I54" s="560" t="s">
        <v>19143</v>
      </c>
      <c r="J54" s="560" t="s">
        <v>19143</v>
      </c>
      <c r="K54" s="554"/>
      <c r="L54" s="554"/>
      <c r="M54" s="150"/>
      <c r="N54" s="150"/>
      <c r="O54" s="150"/>
      <c r="P54" s="207"/>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si="6"/>
        <v>0</v>
      </c>
      <c r="AB54" s="312" t="str">
        <f t="shared" si="8"/>
        <v/>
      </c>
    </row>
    <row r="55" spans="1:28" s="170" customFormat="1" ht="20.25">
      <c r="A55" s="556"/>
      <c r="B55" s="561" t="s">
        <v>19143</v>
      </c>
      <c r="C55" s="555" t="s">
        <v>19143</v>
      </c>
      <c r="D55" s="553"/>
      <c r="E55" s="553" t="s">
        <v>19143</v>
      </c>
      <c r="F55" s="553" t="s">
        <v>19143</v>
      </c>
      <c r="G55" s="553" t="s">
        <v>19143</v>
      </c>
      <c r="H55" s="559" t="s">
        <v>19143</v>
      </c>
      <c r="I55" s="560" t="s">
        <v>19143</v>
      </c>
      <c r="J55" s="560" t="s">
        <v>19143</v>
      </c>
      <c r="K55" s="554"/>
      <c r="L55" s="554"/>
      <c r="M55" s="150"/>
      <c r="N55" s="150"/>
      <c r="O55" s="150"/>
      <c r="P55" s="207"/>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si="6"/>
        <v>0</v>
      </c>
      <c r="AB55" s="312" t="str">
        <f t="shared" si="8"/>
        <v/>
      </c>
    </row>
    <row r="56" spans="1:28" s="170" customFormat="1" ht="20.25">
      <c r="A56" s="556"/>
      <c r="B56" s="561" t="s">
        <v>19143</v>
      </c>
      <c r="C56" s="555" t="s">
        <v>19143</v>
      </c>
      <c r="D56" s="553"/>
      <c r="E56" s="553" t="s">
        <v>19143</v>
      </c>
      <c r="F56" s="553" t="s">
        <v>19143</v>
      </c>
      <c r="G56" s="553" t="s">
        <v>19143</v>
      </c>
      <c r="H56" s="559" t="s">
        <v>19143</v>
      </c>
      <c r="I56" s="560" t="s">
        <v>19143</v>
      </c>
      <c r="J56" s="560" t="s">
        <v>19143</v>
      </c>
      <c r="K56" s="554"/>
      <c r="L56" s="554"/>
      <c r="M56" s="150"/>
      <c r="N56" s="150"/>
      <c r="O56" s="150"/>
      <c r="P56" s="207"/>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si="6"/>
        <v>0</v>
      </c>
      <c r="AB56" s="312" t="str">
        <f t="shared" si="8"/>
        <v/>
      </c>
    </row>
    <row r="57" spans="1:28" s="170" customFormat="1" ht="20.25">
      <c r="A57" s="556"/>
      <c r="B57" s="561" t="s">
        <v>19143</v>
      </c>
      <c r="C57" s="555" t="s">
        <v>19143</v>
      </c>
      <c r="D57" s="553"/>
      <c r="E57" s="553" t="s">
        <v>19143</v>
      </c>
      <c r="F57" s="553" t="s">
        <v>19143</v>
      </c>
      <c r="G57" s="553" t="s">
        <v>19143</v>
      </c>
      <c r="H57" s="559" t="s">
        <v>19143</v>
      </c>
      <c r="I57" s="560" t="s">
        <v>19143</v>
      </c>
      <c r="J57" s="560" t="s">
        <v>19143</v>
      </c>
      <c r="K57" s="554"/>
      <c r="L57" s="554"/>
      <c r="M57" s="150"/>
      <c r="N57" s="150"/>
      <c r="O57" s="150"/>
      <c r="P57" s="207"/>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si="6"/>
        <v>0</v>
      </c>
      <c r="AB57" s="312" t="str">
        <f t="shared" si="8"/>
        <v/>
      </c>
    </row>
    <row r="58" spans="1:28" s="170" customFormat="1" ht="20.25">
      <c r="A58" s="556"/>
      <c r="B58" s="561" t="s">
        <v>19143</v>
      </c>
      <c r="C58" s="555" t="s">
        <v>19143</v>
      </c>
      <c r="D58" s="553"/>
      <c r="E58" s="553" t="s">
        <v>19143</v>
      </c>
      <c r="F58" s="553" t="s">
        <v>19143</v>
      </c>
      <c r="G58" s="553" t="s">
        <v>19143</v>
      </c>
      <c r="H58" s="559" t="s">
        <v>19143</v>
      </c>
      <c r="I58" s="560" t="s">
        <v>19143</v>
      </c>
      <c r="J58" s="560" t="s">
        <v>19143</v>
      </c>
      <c r="K58" s="554"/>
      <c r="L58" s="554"/>
      <c r="M58" s="150"/>
      <c r="N58" s="150"/>
      <c r="O58" s="150"/>
      <c r="P58" s="207"/>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si="6"/>
        <v>0</v>
      </c>
      <c r="AB58" s="312" t="str">
        <f t="shared" si="8"/>
        <v/>
      </c>
    </row>
    <row r="59" spans="1:28" s="170" customFormat="1" ht="20.25">
      <c r="A59" s="556"/>
      <c r="B59" s="561" t="s">
        <v>19143</v>
      </c>
      <c r="C59" s="555" t="s">
        <v>19143</v>
      </c>
      <c r="D59" s="553"/>
      <c r="E59" s="553" t="s">
        <v>19143</v>
      </c>
      <c r="F59" s="553" t="s">
        <v>19143</v>
      </c>
      <c r="G59" s="553" t="s">
        <v>19143</v>
      </c>
      <c r="H59" s="559" t="s">
        <v>19143</v>
      </c>
      <c r="I59" s="560" t="s">
        <v>19143</v>
      </c>
      <c r="J59" s="560" t="s">
        <v>19143</v>
      </c>
      <c r="K59" s="554"/>
      <c r="L59" s="554"/>
      <c r="M59" s="150"/>
      <c r="N59" s="150"/>
      <c r="O59" s="150"/>
      <c r="P59" s="207"/>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si="6"/>
        <v>0</v>
      </c>
      <c r="AB59" s="312" t="str">
        <f t="shared" si="8"/>
        <v/>
      </c>
    </row>
    <row r="60" spans="1:28" s="170" customFormat="1" ht="20.25">
      <c r="A60" s="556"/>
      <c r="B60" s="561" t="s">
        <v>19143</v>
      </c>
      <c r="C60" s="555" t="s">
        <v>19143</v>
      </c>
      <c r="D60" s="553"/>
      <c r="E60" s="553" t="s">
        <v>19143</v>
      </c>
      <c r="F60" s="553" t="s">
        <v>19143</v>
      </c>
      <c r="G60" s="553" t="s">
        <v>19143</v>
      </c>
      <c r="H60" s="559" t="s">
        <v>19143</v>
      </c>
      <c r="I60" s="560" t="s">
        <v>19143</v>
      </c>
      <c r="J60" s="560" t="s">
        <v>19143</v>
      </c>
      <c r="K60" s="554"/>
      <c r="L60" s="554"/>
      <c r="M60" s="150"/>
      <c r="N60" s="150"/>
      <c r="O60" s="150"/>
      <c r="P60" s="207"/>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si="6"/>
        <v>0</v>
      </c>
      <c r="AB60" s="312" t="str">
        <f t="shared" si="8"/>
        <v/>
      </c>
    </row>
    <row r="61" spans="1:28" s="170" customFormat="1" ht="20.25">
      <c r="A61" s="556"/>
      <c r="B61" s="561" t="s">
        <v>19143</v>
      </c>
      <c r="C61" s="555" t="s">
        <v>19143</v>
      </c>
      <c r="D61" s="553"/>
      <c r="E61" s="553" t="s">
        <v>19143</v>
      </c>
      <c r="F61" s="553" t="s">
        <v>19143</v>
      </c>
      <c r="G61" s="553" t="s">
        <v>19143</v>
      </c>
      <c r="H61" s="559" t="s">
        <v>19143</v>
      </c>
      <c r="I61" s="560" t="s">
        <v>19143</v>
      </c>
      <c r="J61" s="560" t="s">
        <v>19143</v>
      </c>
      <c r="K61" s="554"/>
      <c r="L61" s="554"/>
      <c r="M61" s="150"/>
      <c r="N61" s="150"/>
      <c r="O61" s="150"/>
      <c r="P61" s="207"/>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si="6"/>
        <v>0</v>
      </c>
      <c r="AB61" s="312" t="str">
        <f t="shared" si="8"/>
        <v/>
      </c>
    </row>
    <row r="62" spans="1:28" s="170" customFormat="1" ht="20.25">
      <c r="A62" s="556"/>
      <c r="B62" s="561" t="s">
        <v>19143</v>
      </c>
      <c r="C62" s="555" t="s">
        <v>19143</v>
      </c>
      <c r="D62" s="553"/>
      <c r="E62" s="553" t="s">
        <v>19143</v>
      </c>
      <c r="F62" s="553" t="s">
        <v>19143</v>
      </c>
      <c r="G62" s="553" t="s">
        <v>19143</v>
      </c>
      <c r="H62" s="559" t="s">
        <v>19143</v>
      </c>
      <c r="I62" s="560" t="s">
        <v>19143</v>
      </c>
      <c r="J62" s="560" t="s">
        <v>19143</v>
      </c>
      <c r="K62" s="554"/>
      <c r="L62" s="554"/>
      <c r="M62" s="150"/>
      <c r="N62" s="150"/>
      <c r="O62" s="150"/>
      <c r="P62" s="207"/>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si="6"/>
        <v>0</v>
      </c>
      <c r="AB62" s="312" t="str">
        <f t="shared" si="8"/>
        <v/>
      </c>
    </row>
    <row r="63" spans="1:28" s="170" customFormat="1" ht="20.25">
      <c r="A63" s="556"/>
      <c r="B63" s="561" t="s">
        <v>19143</v>
      </c>
      <c r="C63" s="555" t="s">
        <v>19143</v>
      </c>
      <c r="D63" s="553"/>
      <c r="E63" s="553" t="s">
        <v>19143</v>
      </c>
      <c r="F63" s="553" t="s">
        <v>19143</v>
      </c>
      <c r="G63" s="553" t="s">
        <v>19143</v>
      </c>
      <c r="H63" s="559" t="s">
        <v>19143</v>
      </c>
      <c r="I63" s="560" t="s">
        <v>19143</v>
      </c>
      <c r="J63" s="560" t="s">
        <v>19143</v>
      </c>
      <c r="K63" s="554"/>
      <c r="L63" s="554"/>
      <c r="M63" s="150"/>
      <c r="N63" s="150"/>
      <c r="O63" s="150"/>
      <c r="P63" s="207"/>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si="6"/>
        <v>0</v>
      </c>
      <c r="AB63" s="312" t="str">
        <f t="shared" si="8"/>
        <v/>
      </c>
    </row>
    <row r="64" spans="1:28" s="170" customFormat="1" ht="20.25">
      <c r="A64" s="556"/>
      <c r="B64" s="561" t="s">
        <v>19143</v>
      </c>
      <c r="C64" s="555" t="s">
        <v>19143</v>
      </c>
      <c r="D64" s="553"/>
      <c r="E64" s="553" t="s">
        <v>19143</v>
      </c>
      <c r="F64" s="553" t="s">
        <v>19143</v>
      </c>
      <c r="G64" s="553" t="s">
        <v>19143</v>
      </c>
      <c r="H64" s="559" t="s">
        <v>19143</v>
      </c>
      <c r="I64" s="560" t="s">
        <v>19143</v>
      </c>
      <c r="J64" s="560" t="s">
        <v>19143</v>
      </c>
      <c r="K64" s="554"/>
      <c r="L64" s="554"/>
      <c r="M64" s="150"/>
      <c r="N64" s="150"/>
      <c r="O64" s="150"/>
      <c r="P64" s="207"/>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si="6"/>
        <v>0</v>
      </c>
      <c r="AB64" s="312" t="str">
        <f t="shared" si="8"/>
        <v/>
      </c>
    </row>
    <row r="65" spans="1:28" s="170" customFormat="1" ht="20.25">
      <c r="A65" s="556"/>
      <c r="B65" s="561" t="s">
        <v>19143</v>
      </c>
      <c r="C65" s="555" t="s">
        <v>19143</v>
      </c>
      <c r="D65" s="553"/>
      <c r="E65" s="553" t="s">
        <v>19143</v>
      </c>
      <c r="F65" s="553" t="s">
        <v>19143</v>
      </c>
      <c r="G65" s="553" t="s">
        <v>19143</v>
      </c>
      <c r="H65" s="559" t="s">
        <v>19143</v>
      </c>
      <c r="I65" s="560" t="s">
        <v>19143</v>
      </c>
      <c r="J65" s="560" t="s">
        <v>19143</v>
      </c>
      <c r="K65" s="554"/>
      <c r="L65" s="554"/>
      <c r="M65" s="150"/>
      <c r="N65" s="150"/>
      <c r="O65" s="150"/>
      <c r="P65" s="207"/>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si="6"/>
        <v>0</v>
      </c>
      <c r="AB65" s="312" t="str">
        <f t="shared" si="8"/>
        <v/>
      </c>
    </row>
    <row r="66" spans="1:28" s="170" customFormat="1" ht="20.25">
      <c r="A66" s="556"/>
      <c r="B66" s="561" t="s">
        <v>19143</v>
      </c>
      <c r="C66" s="555" t="s">
        <v>19143</v>
      </c>
      <c r="D66" s="553"/>
      <c r="E66" s="553" t="s">
        <v>19143</v>
      </c>
      <c r="F66" s="553" t="s">
        <v>19143</v>
      </c>
      <c r="G66" s="553" t="s">
        <v>19143</v>
      </c>
      <c r="H66" s="559" t="s">
        <v>19143</v>
      </c>
      <c r="I66" s="560" t="s">
        <v>19143</v>
      </c>
      <c r="J66" s="560" t="s">
        <v>19143</v>
      </c>
      <c r="K66" s="554"/>
      <c r="L66" s="554"/>
      <c r="M66" s="150"/>
      <c r="N66" s="150"/>
      <c r="O66" s="150"/>
      <c r="P66" s="207"/>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si="6"/>
        <v>0</v>
      </c>
      <c r="AB66" s="312" t="str">
        <f t="shared" si="8"/>
        <v/>
      </c>
    </row>
    <row r="67" spans="1:28" s="170" customFormat="1" ht="20.25">
      <c r="A67" s="556"/>
      <c r="B67" s="561" t="s">
        <v>19143</v>
      </c>
      <c r="C67" s="555" t="s">
        <v>19143</v>
      </c>
      <c r="D67" s="553"/>
      <c r="E67" s="553" t="s">
        <v>19143</v>
      </c>
      <c r="F67" s="553" t="s">
        <v>19143</v>
      </c>
      <c r="G67" s="553" t="s">
        <v>19143</v>
      </c>
      <c r="H67" s="559" t="s">
        <v>19143</v>
      </c>
      <c r="I67" s="560" t="s">
        <v>19143</v>
      </c>
      <c r="J67" s="560" t="s">
        <v>19143</v>
      </c>
      <c r="K67" s="554"/>
      <c r="L67" s="554"/>
      <c r="M67" s="150"/>
      <c r="N67" s="150"/>
      <c r="O67" s="150"/>
      <c r="P67" s="207"/>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si="6"/>
        <v>0</v>
      </c>
      <c r="AB67" s="312" t="str">
        <f t="shared" si="8"/>
        <v/>
      </c>
    </row>
    <row r="68" spans="1:28" s="170" customFormat="1" ht="20.25">
      <c r="A68" s="556"/>
      <c r="B68" s="561" t="s">
        <v>19143</v>
      </c>
      <c r="C68" s="555" t="s">
        <v>19143</v>
      </c>
      <c r="D68" s="553"/>
      <c r="E68" s="553" t="s">
        <v>19143</v>
      </c>
      <c r="F68" s="553" t="s">
        <v>19143</v>
      </c>
      <c r="G68" s="553" t="s">
        <v>19143</v>
      </c>
      <c r="H68" s="559" t="s">
        <v>19143</v>
      </c>
      <c r="I68" s="560" t="s">
        <v>19143</v>
      </c>
      <c r="J68" s="560" t="s">
        <v>19143</v>
      </c>
      <c r="K68" s="554"/>
      <c r="L68" s="554"/>
      <c r="M68" s="150"/>
      <c r="N68" s="150"/>
      <c r="O68" s="150"/>
      <c r="P68" s="207"/>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si="6"/>
        <v>0</v>
      </c>
      <c r="AB68" s="312" t="str">
        <f t="shared" si="8"/>
        <v/>
      </c>
    </row>
    <row r="69" spans="1:28" s="170" customFormat="1" ht="20.25">
      <c r="A69" s="556"/>
      <c r="B69" s="561" t="s">
        <v>19143</v>
      </c>
      <c r="C69" s="555" t="s">
        <v>19143</v>
      </c>
      <c r="D69" s="553"/>
      <c r="E69" s="553" t="s">
        <v>19143</v>
      </c>
      <c r="F69" s="553" t="s">
        <v>19143</v>
      </c>
      <c r="G69" s="553" t="s">
        <v>19143</v>
      </c>
      <c r="H69" s="559" t="s">
        <v>19143</v>
      </c>
      <c r="I69" s="560" t="s">
        <v>19143</v>
      </c>
      <c r="J69" s="560" t="s">
        <v>19143</v>
      </c>
      <c r="K69" s="554"/>
      <c r="L69" s="554"/>
      <c r="M69" s="150"/>
      <c r="N69" s="150"/>
      <c r="O69" s="150"/>
      <c r="P69" s="207"/>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si="6"/>
        <v>0</v>
      </c>
      <c r="AB69" s="312" t="str">
        <f t="shared" si="8"/>
        <v/>
      </c>
    </row>
    <row r="70" spans="1:28" s="170" customFormat="1" ht="20.25">
      <c r="A70" s="556"/>
      <c r="B70" s="561" t="s">
        <v>19143</v>
      </c>
      <c r="C70" s="555" t="s">
        <v>19143</v>
      </c>
      <c r="D70" s="553"/>
      <c r="E70" s="553" t="s">
        <v>19143</v>
      </c>
      <c r="F70" s="553" t="s">
        <v>19143</v>
      </c>
      <c r="G70" s="553" t="s">
        <v>19143</v>
      </c>
      <c r="H70" s="559" t="s">
        <v>19143</v>
      </c>
      <c r="I70" s="560" t="s">
        <v>19143</v>
      </c>
      <c r="J70" s="560" t="s">
        <v>19143</v>
      </c>
      <c r="K70" s="554"/>
      <c r="L70" s="554"/>
      <c r="M70" s="150"/>
      <c r="N70" s="150"/>
      <c r="O70" s="150"/>
      <c r="P70" s="207"/>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si="6"/>
        <v>0</v>
      </c>
      <c r="AB70" s="312" t="str">
        <f t="shared" si="8"/>
        <v/>
      </c>
    </row>
    <row r="71" spans="1:28" s="170" customFormat="1" ht="20.25">
      <c r="A71" s="556"/>
      <c r="B71" s="561" t="s">
        <v>19143</v>
      </c>
      <c r="C71" s="555" t="s">
        <v>19143</v>
      </c>
      <c r="D71" s="553"/>
      <c r="E71" s="553" t="s">
        <v>19143</v>
      </c>
      <c r="F71" s="553" t="s">
        <v>19143</v>
      </c>
      <c r="G71" s="553" t="s">
        <v>19143</v>
      </c>
      <c r="H71" s="559" t="s">
        <v>19143</v>
      </c>
      <c r="I71" s="560" t="s">
        <v>19143</v>
      </c>
      <c r="J71" s="560" t="s">
        <v>19143</v>
      </c>
      <c r="K71" s="554"/>
      <c r="L71" s="554"/>
      <c r="M71" s="150"/>
      <c r="N71" s="150"/>
      <c r="O71" s="150"/>
      <c r="P71" s="207"/>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si="6"/>
        <v>0</v>
      </c>
      <c r="AB71" s="312" t="str">
        <f t="shared" si="8"/>
        <v/>
      </c>
    </row>
    <row r="72" spans="1:28" s="170" customFormat="1" ht="20.25">
      <c r="A72" s="155"/>
      <c r="B72" s="302"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50"/>
      <c r="L72" s="150"/>
      <c r="M72" s="150"/>
      <c r="N72" s="150"/>
      <c r="O72" s="150"/>
      <c r="P72" s="207"/>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2" t="str">
        <f t="shared" si="8"/>
        <v/>
      </c>
    </row>
    <row r="73" spans="1:28" s="170" customFormat="1" ht="20.25">
      <c r="A73" s="155"/>
      <c r="B73" s="302"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50"/>
      <c r="L73" s="150"/>
      <c r="M73" s="150"/>
      <c r="N73" s="150"/>
      <c r="O73" s="150"/>
      <c r="P73" s="207"/>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2" t="str">
        <f t="shared" si="8"/>
        <v/>
      </c>
    </row>
    <row r="74" spans="1:28" s="170" customFormat="1" ht="20.25">
      <c r="A74" s="155"/>
      <c r="B74" s="302"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50"/>
      <c r="L74" s="150"/>
      <c r="M74" s="150"/>
      <c r="N74" s="150"/>
      <c r="O74" s="150"/>
      <c r="P74" s="207"/>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2" t="str">
        <f t="shared" si="8"/>
        <v/>
      </c>
    </row>
    <row r="75" spans="1:28" s="170" customFormat="1" ht="20.25">
      <c r="A75" s="155"/>
      <c r="B75" s="302"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50"/>
      <c r="L75" s="150"/>
      <c r="M75" s="150"/>
      <c r="N75" s="150"/>
      <c r="O75" s="150"/>
      <c r="P75" s="207"/>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2" t="str">
        <f t="shared" si="8"/>
        <v/>
      </c>
    </row>
    <row r="76" spans="1:28" s="170" customFormat="1" ht="20.25">
      <c r="A76" s="155"/>
      <c r="B76" s="302"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50"/>
      <c r="L76" s="150"/>
      <c r="M76" s="150"/>
      <c r="N76" s="150"/>
      <c r="O76" s="150"/>
      <c r="P76" s="207"/>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2" t="str">
        <f t="shared" si="8"/>
        <v/>
      </c>
    </row>
    <row r="77" spans="1:28" s="170" customFormat="1" ht="20.25">
      <c r="A77" s="155"/>
      <c r="B77" s="302"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50"/>
      <c r="L77" s="150"/>
      <c r="M77" s="150"/>
      <c r="N77" s="150"/>
      <c r="O77" s="150"/>
      <c r="P77" s="207"/>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2" t="str">
        <f t="shared" si="8"/>
        <v/>
      </c>
    </row>
    <row r="78" spans="1:28" s="170" customFormat="1" ht="20.25">
      <c r="A78" s="155"/>
      <c r="B78" s="302"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50"/>
      <c r="L78" s="150"/>
      <c r="M78" s="150"/>
      <c r="N78" s="150"/>
      <c r="O78" s="150"/>
      <c r="P78" s="207"/>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2" t="str">
        <f t="shared" si="8"/>
        <v/>
      </c>
    </row>
    <row r="79" spans="1:28" s="170" customFormat="1" ht="20.25">
      <c r="A79" s="155"/>
      <c r="B79" s="302"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50"/>
      <c r="L79" s="150"/>
      <c r="M79" s="150"/>
      <c r="N79" s="150"/>
      <c r="O79" s="150"/>
      <c r="P79" s="207"/>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2" t="str">
        <f t="shared" si="8"/>
        <v/>
      </c>
    </row>
    <row r="80" spans="1:28" s="170" customFormat="1" ht="20.25">
      <c r="A80" s="155"/>
      <c r="B80" s="302"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50"/>
      <c r="L80" s="150"/>
      <c r="M80" s="150"/>
      <c r="N80" s="150"/>
      <c r="O80" s="150"/>
      <c r="P80" s="207"/>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2" t="str">
        <f t="shared" si="8"/>
        <v/>
      </c>
    </row>
    <row r="81" spans="1:28" s="170" customFormat="1" ht="20.25">
      <c r="A81" s="155"/>
      <c r="B81" s="302"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50"/>
      <c r="L81" s="150"/>
      <c r="M81" s="150"/>
      <c r="N81" s="150"/>
      <c r="O81" s="150"/>
      <c r="P81" s="207"/>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2" t="str">
        <f t="shared" si="8"/>
        <v/>
      </c>
    </row>
    <row r="82" spans="1:28" s="170" customFormat="1" ht="20.25">
      <c r="A82" s="155"/>
      <c r="B82" s="302"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50"/>
      <c r="L82" s="150"/>
      <c r="M82" s="150"/>
      <c r="N82" s="150"/>
      <c r="O82" s="150"/>
      <c r="P82" s="207"/>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2" t="str">
        <f t="shared" si="8"/>
        <v/>
      </c>
    </row>
    <row r="83" spans="1:28" s="170" customFormat="1" ht="20.25">
      <c r="A83" s="155"/>
      <c r="B83" s="302"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50"/>
      <c r="L83" s="150"/>
      <c r="M83" s="150"/>
      <c r="N83" s="150"/>
      <c r="O83" s="150"/>
      <c r="P83" s="207"/>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2" t="str">
        <f t="shared" si="8"/>
        <v/>
      </c>
    </row>
    <row r="84" spans="1:28" s="170" customFormat="1" ht="20.25">
      <c r="A84" s="155"/>
      <c r="B84" s="302"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50"/>
      <c r="L84" s="150"/>
      <c r="M84" s="150"/>
      <c r="N84" s="150"/>
      <c r="O84" s="150"/>
      <c r="P84" s="207"/>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2" t="str">
        <f t="shared" si="8"/>
        <v/>
      </c>
    </row>
    <row r="85" spans="1:28" s="170" customFormat="1" ht="20.25">
      <c r="A85" s="155"/>
      <c r="B85" s="302"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50"/>
      <c r="L85" s="150"/>
      <c r="M85" s="150"/>
      <c r="N85" s="150"/>
      <c r="O85" s="150"/>
      <c r="P85" s="207"/>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2" t="str">
        <f t="shared" si="8"/>
        <v/>
      </c>
    </row>
    <row r="86" spans="1:28" s="170" customFormat="1" ht="20.25">
      <c r="A86" s="155"/>
      <c r="B86" s="302"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50"/>
      <c r="L86" s="150"/>
      <c r="M86" s="150"/>
      <c r="N86" s="150"/>
      <c r="O86" s="150"/>
      <c r="P86" s="207"/>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2" t="str">
        <f t="shared" si="8"/>
        <v/>
      </c>
    </row>
    <row r="87" spans="1:28" s="170" customFormat="1" ht="20.25">
      <c r="A87" s="155"/>
      <c r="B87" s="302"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50"/>
      <c r="L87" s="150"/>
      <c r="M87" s="150"/>
      <c r="N87" s="150"/>
      <c r="O87" s="150"/>
      <c r="P87" s="207"/>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2" t="str">
        <f t="shared" si="8"/>
        <v/>
      </c>
    </row>
    <row r="88" spans="1:28" s="170" customFormat="1" ht="20.25">
      <c r="A88" s="155"/>
      <c r="B88" s="302"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50"/>
      <c r="L88" s="150"/>
      <c r="M88" s="150"/>
      <c r="N88" s="150"/>
      <c r="O88" s="150"/>
      <c r="P88" s="207"/>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2" t="str">
        <f t="shared" si="8"/>
        <v/>
      </c>
    </row>
    <row r="89" spans="1:28" s="170" customFormat="1" ht="20.25">
      <c r="A89" s="155"/>
      <c r="B89" s="302"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50"/>
      <c r="L89" s="150"/>
      <c r="M89" s="150"/>
      <c r="N89" s="150"/>
      <c r="O89" s="150"/>
      <c r="P89" s="207"/>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2" t="str">
        <f t="shared" si="8"/>
        <v/>
      </c>
    </row>
    <row r="90" spans="1:28" s="170" customFormat="1" ht="20.25">
      <c r="A90" s="155"/>
      <c r="B90" s="302"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50"/>
      <c r="L90" s="150"/>
      <c r="M90" s="150"/>
      <c r="N90" s="150"/>
      <c r="O90" s="150"/>
      <c r="P90" s="207"/>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2" t="str">
        <f t="shared" si="8"/>
        <v/>
      </c>
    </row>
    <row r="91" spans="1:28" s="170" customFormat="1" ht="20.25">
      <c r="A91" s="155"/>
      <c r="B91" s="302"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50"/>
      <c r="L91" s="150"/>
      <c r="M91" s="150"/>
      <c r="N91" s="150"/>
      <c r="O91" s="150"/>
      <c r="P91" s="207"/>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2" t="str">
        <f t="shared" si="8"/>
        <v/>
      </c>
    </row>
    <row r="92" spans="1:28" s="170" customFormat="1" ht="20.25">
      <c r="A92" s="155"/>
      <c r="B92" s="302"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50"/>
      <c r="L92" s="150"/>
      <c r="M92" s="150"/>
      <c r="N92" s="150"/>
      <c r="O92" s="150"/>
      <c r="P92" s="207"/>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2" t="str">
        <f t="shared" si="8"/>
        <v/>
      </c>
    </row>
    <row r="93" spans="1:28" s="170" customFormat="1" ht="20.25">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2" t="str">
        <f t="shared" si="8"/>
        <v/>
      </c>
    </row>
    <row r="94" spans="1:28" s="170" customFormat="1" ht="20.25">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2" t="str">
        <f t="shared" si="8"/>
        <v/>
      </c>
    </row>
    <row r="95" spans="1:28" s="170" customFormat="1" ht="20.25">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2" t="str">
        <f t="shared" si="8"/>
        <v/>
      </c>
    </row>
    <row r="96" spans="1:28" s="170" customFormat="1" ht="20.25">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2" t="str">
        <f t="shared" si="8"/>
        <v/>
      </c>
    </row>
    <row r="97" spans="1:28" s="170" customFormat="1" ht="20.25">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2" t="str">
        <f t="shared" si="8"/>
        <v/>
      </c>
    </row>
    <row r="98" spans="1:28" s="170" customFormat="1" ht="20.25">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2" t="str">
        <f t="shared" si="8"/>
        <v/>
      </c>
    </row>
    <row r="99" spans="1:28" s="170" customFormat="1" ht="20.25">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2" t="str">
        <f t="shared" si="8"/>
        <v/>
      </c>
    </row>
    <row r="100" spans="1:28" s="170" customFormat="1" ht="20.25">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2" t="str">
        <f t="shared" si="8"/>
        <v/>
      </c>
    </row>
    <row r="101" spans="1:28" s="170" customFormat="1" ht="20.25">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2" t="str">
        <f t="shared" si="8"/>
        <v/>
      </c>
    </row>
    <row r="102" spans="1:28" s="170" customFormat="1" ht="20.25">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2" t="str">
        <f t="shared" si="8"/>
        <v/>
      </c>
    </row>
    <row r="103" spans="1:28" s="170" customFormat="1" ht="20.25">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2" t="str">
        <f t="shared" si="8"/>
        <v/>
      </c>
    </row>
    <row r="104" spans="1:28" s="170" customFormat="1" ht="20.25">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2" t="str">
        <f t="shared" si="8"/>
        <v/>
      </c>
    </row>
    <row r="105" spans="1:28" s="170" customFormat="1" ht="20.25">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2" t="str">
        <f t="shared" si="8"/>
        <v/>
      </c>
    </row>
    <row r="106" spans="1:28" s="170" customFormat="1" ht="20.25">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2" t="str">
        <f t="shared" si="8"/>
        <v/>
      </c>
    </row>
    <row r="107" spans="1:28" s="170" customFormat="1" ht="20.25">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2" t="str">
        <f t="shared" si="8"/>
        <v/>
      </c>
    </row>
    <row r="108" spans="1:28" s="170" customFormat="1" ht="20.25">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2" t="str">
        <f t="shared" si="8"/>
        <v/>
      </c>
    </row>
    <row r="109" spans="1:28" s="170" customFormat="1" ht="20.25">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ref="X109:X172" ca="1" si="9">IF(AND(C109="Smelter not listed",OR(LEN(D109)=0,LEN(E109)=0)),1,0)</f>
        <v>0</v>
      </c>
      <c r="AB109" s="312" t="str">
        <f t="shared" si="8"/>
        <v/>
      </c>
    </row>
    <row r="110" spans="1:28" s="170" customFormat="1" ht="20.25">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ref="S110:S173" ca="1" si="10">IF(B110="","",IF(ISERROR(MATCH($E110,CL,0)),"Unknown",INDIRECT("'C'!$A$"&amp;MATCH($E110,CL,0)+1)))</f>
        <v/>
      </c>
      <c r="T110" s="155" t="str">
        <f ca="1">IF(B110="","",IF(ISERROR(MATCH($J110,SorP!$B$1:$B$6226,0)),"",INDIRECT("'SorP'!$A$"&amp;MATCH($S110&amp;$J110,SorP!C:C,0))))</f>
        <v/>
      </c>
      <c r="U110" s="168"/>
      <c r="V110" s="169" t="e">
        <f>IF(C110="",NA(),MATCH($B110&amp;$C110,'Smelter Look-up'!$J:$J,0))</f>
        <v>#N/A</v>
      </c>
      <c r="X110" s="170">
        <f t="shared" ca="1" si="9"/>
        <v>0</v>
      </c>
      <c r="AB110" s="312" t="str">
        <f t="shared" si="8"/>
        <v/>
      </c>
    </row>
    <row r="111" spans="1:28" s="170" customFormat="1" ht="20.25">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2" t="str">
        <f t="shared" si="8"/>
        <v/>
      </c>
    </row>
    <row r="112" spans="1:28" s="170" customFormat="1" ht="20.25">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2" t="str">
        <f t="shared" si="8"/>
        <v/>
      </c>
    </row>
    <row r="113" spans="1:28" s="170" customFormat="1" ht="20.25">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2" t="str">
        <f t="shared" si="8"/>
        <v/>
      </c>
    </row>
    <row r="114" spans="1:28" s="170" customFormat="1" ht="20.25">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2" t="str">
        <f t="shared" si="8"/>
        <v/>
      </c>
    </row>
    <row r="115" spans="1:28" s="170" customFormat="1" ht="20.25">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2" t="str">
        <f t="shared" si="8"/>
        <v/>
      </c>
    </row>
    <row r="116" spans="1:28" s="170" customFormat="1" ht="20.25">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2" t="str">
        <f t="shared" ref="AB116:AB179" si="11">IF(C116="","",B116)</f>
        <v/>
      </c>
    </row>
    <row r="117" spans="1:28" s="170" customFormat="1" ht="20.25">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2" t="str">
        <f t="shared" si="11"/>
        <v/>
      </c>
    </row>
    <row r="118" spans="1:28" s="170" customFormat="1" ht="20.25">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2" t="str">
        <f t="shared" si="11"/>
        <v/>
      </c>
    </row>
    <row r="119" spans="1:28" s="170" customFormat="1" ht="20.25">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2" t="str">
        <f t="shared" si="11"/>
        <v/>
      </c>
    </row>
    <row r="120" spans="1:28" s="170" customFormat="1" ht="20.25">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2" t="str">
        <f t="shared" si="11"/>
        <v/>
      </c>
    </row>
    <row r="121" spans="1:28" s="170" customFormat="1" ht="20.25">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2" t="str">
        <f t="shared" si="11"/>
        <v/>
      </c>
    </row>
    <row r="122" spans="1:28" s="170" customFormat="1" ht="20.25">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2" t="str">
        <f t="shared" si="11"/>
        <v/>
      </c>
    </row>
    <row r="123" spans="1:28" s="170" customFormat="1" ht="20.25">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2" t="str">
        <f t="shared" si="11"/>
        <v/>
      </c>
    </row>
    <row r="124" spans="1:28" s="170" customFormat="1" ht="20.25">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2" t="str">
        <f t="shared" si="11"/>
        <v/>
      </c>
    </row>
    <row r="125" spans="1:28" s="170" customFormat="1" ht="20.25">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2" t="str">
        <f t="shared" si="11"/>
        <v/>
      </c>
    </row>
    <row r="126" spans="1:28" s="170" customFormat="1" ht="20.25">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2" t="str">
        <f t="shared" si="11"/>
        <v/>
      </c>
    </row>
    <row r="127" spans="1:28" s="170" customFormat="1" ht="20.25">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2" t="str">
        <f t="shared" si="11"/>
        <v/>
      </c>
    </row>
    <row r="128" spans="1:28" s="170" customFormat="1" ht="20.25">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2" t="str">
        <f t="shared" si="11"/>
        <v/>
      </c>
    </row>
    <row r="129" spans="1:28" s="170" customFormat="1" ht="20.25">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2" t="str">
        <f t="shared" si="11"/>
        <v/>
      </c>
    </row>
    <row r="130" spans="1:28" s="170" customFormat="1" ht="20.25">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2" t="str">
        <f t="shared" si="11"/>
        <v/>
      </c>
    </row>
    <row r="131" spans="1:28" s="170" customFormat="1" ht="20.25">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2" t="str">
        <f t="shared" si="11"/>
        <v/>
      </c>
    </row>
    <row r="132" spans="1:28" s="170" customFormat="1" ht="20.25">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2" t="str">
        <f t="shared" si="11"/>
        <v/>
      </c>
    </row>
    <row r="133" spans="1:28" s="170" customFormat="1" ht="20.25">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2" t="str">
        <f t="shared" si="11"/>
        <v/>
      </c>
    </row>
    <row r="134" spans="1:28" s="170" customFormat="1" ht="20.25">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2" t="str">
        <f t="shared" si="11"/>
        <v/>
      </c>
    </row>
    <row r="135" spans="1:28" s="170" customFormat="1" ht="20.25">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2" t="str">
        <f t="shared" si="11"/>
        <v/>
      </c>
    </row>
    <row r="136" spans="1:28" s="170" customFormat="1" ht="20.25">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2" t="str">
        <f t="shared" si="11"/>
        <v/>
      </c>
    </row>
    <row r="137" spans="1:28" s="170" customFormat="1" ht="20.25">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2" t="str">
        <f t="shared" si="11"/>
        <v/>
      </c>
    </row>
    <row r="138" spans="1:28" s="170" customFormat="1" ht="20.25">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2" t="str">
        <f t="shared" si="11"/>
        <v/>
      </c>
    </row>
    <row r="139" spans="1:28" s="170" customFormat="1" ht="20.25">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2" t="str">
        <f t="shared" si="11"/>
        <v/>
      </c>
    </row>
    <row r="140" spans="1:28" s="170" customFormat="1" ht="20.25">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2" t="str">
        <f t="shared" si="11"/>
        <v/>
      </c>
    </row>
    <row r="141" spans="1:28" s="170" customFormat="1" ht="20.25">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2" t="str">
        <f t="shared" si="11"/>
        <v/>
      </c>
    </row>
    <row r="142" spans="1:28" s="170" customFormat="1" ht="20.25">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2" t="str">
        <f t="shared" si="11"/>
        <v/>
      </c>
    </row>
    <row r="143" spans="1:28" s="170" customFormat="1" ht="20.25">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2" t="str">
        <f t="shared" si="11"/>
        <v/>
      </c>
    </row>
    <row r="144" spans="1:28" s="170" customFormat="1" ht="20.25">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2" t="str">
        <f t="shared" si="11"/>
        <v/>
      </c>
    </row>
    <row r="145" spans="1:28" s="170" customFormat="1" ht="20.25">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2" t="str">
        <f t="shared" si="11"/>
        <v/>
      </c>
    </row>
    <row r="146" spans="1:28" s="170" customFormat="1" ht="20.25">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2" t="str">
        <f t="shared" si="11"/>
        <v/>
      </c>
    </row>
    <row r="147" spans="1:28" s="170" customFormat="1" ht="20.25">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2" t="str">
        <f t="shared" si="11"/>
        <v/>
      </c>
    </row>
    <row r="148" spans="1:28" s="170" customFormat="1" ht="20.25">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2" t="str">
        <f t="shared" si="11"/>
        <v/>
      </c>
    </row>
    <row r="149" spans="1:28" s="170" customFormat="1" ht="20.25">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2" t="str">
        <f t="shared" si="11"/>
        <v/>
      </c>
    </row>
    <row r="150" spans="1:28" s="170" customFormat="1" ht="20.25">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2" t="str">
        <f t="shared" si="11"/>
        <v/>
      </c>
    </row>
    <row r="151" spans="1:28" s="170" customFormat="1" ht="20.25">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2" t="str">
        <f t="shared" si="11"/>
        <v/>
      </c>
    </row>
    <row r="152" spans="1:28" s="170" customFormat="1" ht="20.25">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2" t="str">
        <f t="shared" si="11"/>
        <v/>
      </c>
    </row>
    <row r="153" spans="1:28" s="170" customFormat="1" ht="20.25">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2" t="str">
        <f t="shared" si="11"/>
        <v/>
      </c>
    </row>
    <row r="154" spans="1:28" s="170" customFormat="1" ht="20.25">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2" t="str">
        <f t="shared" si="11"/>
        <v/>
      </c>
    </row>
    <row r="155" spans="1:28" s="170" customFormat="1" ht="20.25">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2" t="str">
        <f t="shared" si="11"/>
        <v/>
      </c>
    </row>
    <row r="156" spans="1:28" s="170" customFormat="1" ht="20.25">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2" t="str">
        <f t="shared" si="11"/>
        <v/>
      </c>
    </row>
    <row r="157" spans="1:28" s="170" customFormat="1" ht="20.25">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2" t="str">
        <f t="shared" si="11"/>
        <v/>
      </c>
    </row>
    <row r="158" spans="1:28" s="170" customFormat="1" ht="20.25">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2" t="str">
        <f t="shared" si="11"/>
        <v/>
      </c>
    </row>
    <row r="159" spans="1:28" s="170" customFormat="1" ht="20.25">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2" t="str">
        <f t="shared" si="11"/>
        <v/>
      </c>
    </row>
    <row r="160" spans="1:28" s="170" customFormat="1" ht="20.25">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2" t="str">
        <f t="shared" si="11"/>
        <v/>
      </c>
    </row>
    <row r="161" spans="1:28" s="170" customFormat="1" ht="20.25">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2" t="str">
        <f t="shared" si="11"/>
        <v/>
      </c>
    </row>
    <row r="162" spans="1:28" s="170" customFormat="1" ht="20.25">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2" t="str">
        <f t="shared" si="11"/>
        <v/>
      </c>
    </row>
    <row r="163" spans="1:28" s="170" customFormat="1" ht="20.25">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2" t="str">
        <f t="shared" si="11"/>
        <v/>
      </c>
    </row>
    <row r="164" spans="1:28" s="170" customFormat="1" ht="20.25">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2" t="str">
        <f t="shared" si="11"/>
        <v/>
      </c>
    </row>
    <row r="165" spans="1:28" s="170" customFormat="1" ht="20.25">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2" t="str">
        <f t="shared" si="11"/>
        <v/>
      </c>
    </row>
    <row r="166" spans="1:28" s="170" customFormat="1" ht="20.25">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11"/>
        <v/>
      </c>
    </row>
    <row r="167" spans="1:28" s="170" customFormat="1" ht="20.25">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11"/>
        <v/>
      </c>
    </row>
    <row r="168" spans="1:28" s="170" customFormat="1" ht="20.25">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11"/>
        <v/>
      </c>
    </row>
    <row r="169" spans="1:28" s="170" customFormat="1" ht="20.25">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11"/>
        <v/>
      </c>
    </row>
    <row r="170" spans="1:28" s="170" customFormat="1" ht="20.25">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11"/>
        <v/>
      </c>
    </row>
    <row r="171" spans="1:28" s="170" customFormat="1" ht="20.25">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si="11"/>
        <v/>
      </c>
    </row>
    <row r="172" spans="1:28" s="170" customFormat="1" ht="20.25">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25">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ref="X173:X236" ca="1" si="12">IF(AND(C173="Smelter not listed",OR(LEN(D173)=0,LEN(E173)=0)),1,0)</f>
        <v>0</v>
      </c>
      <c r="AB173" s="312" t="str">
        <f t="shared" si="11"/>
        <v/>
      </c>
    </row>
    <row r="174" spans="1:28" s="170" customFormat="1" ht="20.25">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ref="S174:S237" ca="1" si="13">IF(B174="","",IF(ISERROR(MATCH($E174,CL,0)),"Unknown",INDIRECT("'C'!$A$"&amp;MATCH($E174,CL,0)+1)))</f>
        <v/>
      </c>
      <c r="T174" s="155" t="str">
        <f ca="1">IF(B174="","",IF(ISERROR(MATCH($J174,SorP!$B$1:$B$6226,0)),"",INDIRECT("'SorP'!$A$"&amp;MATCH($S174&amp;$J174,SorP!C:C,0))))</f>
        <v/>
      </c>
      <c r="U174" s="168"/>
      <c r="V174" s="169" t="e">
        <f>IF(C174="",NA(),MATCH($B174&amp;$C174,'Smelter Look-up'!$J:$J,0))</f>
        <v>#N/A</v>
      </c>
      <c r="X174" s="170">
        <f t="shared" ca="1" si="12"/>
        <v>0</v>
      </c>
      <c r="AB174" s="312" t="str">
        <f t="shared" si="11"/>
        <v/>
      </c>
    </row>
    <row r="175" spans="1:28" s="170" customFormat="1" ht="20.25">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2" t="str">
        <f t="shared" si="11"/>
        <v/>
      </c>
    </row>
    <row r="176" spans="1:28" s="170" customFormat="1" ht="20.25">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2" t="str">
        <f t="shared" si="11"/>
        <v/>
      </c>
    </row>
    <row r="177" spans="1:28" s="170" customFormat="1" ht="20.25">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2" t="str">
        <f t="shared" si="11"/>
        <v/>
      </c>
    </row>
    <row r="178" spans="1:28" s="170" customFormat="1" ht="20.25">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2" t="str">
        <f t="shared" si="11"/>
        <v/>
      </c>
    </row>
    <row r="179" spans="1:28" s="170" customFormat="1" ht="20.25">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2" t="str">
        <f t="shared" si="11"/>
        <v/>
      </c>
    </row>
    <row r="180" spans="1:28" s="170" customFormat="1" ht="20.25">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2" t="str">
        <f t="shared" ref="AB180:AB243" si="14">IF(C180="","",B180)</f>
        <v/>
      </c>
    </row>
    <row r="181" spans="1:28" s="170" customFormat="1" ht="20.25">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2" t="str">
        <f t="shared" si="14"/>
        <v/>
      </c>
    </row>
    <row r="182" spans="1:28" s="170" customFormat="1" ht="20.25">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2" t="str">
        <f t="shared" si="14"/>
        <v/>
      </c>
    </row>
    <row r="183" spans="1:28" s="170" customFormat="1" ht="20.25">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2" t="str">
        <f t="shared" si="14"/>
        <v/>
      </c>
    </row>
    <row r="184" spans="1:28" s="170" customFormat="1" ht="20.25">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2" t="str">
        <f t="shared" si="14"/>
        <v/>
      </c>
    </row>
    <row r="185" spans="1:28" s="170" customFormat="1" ht="20.25">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2" t="str">
        <f t="shared" si="14"/>
        <v/>
      </c>
    </row>
    <row r="186" spans="1:28" s="170" customFormat="1" ht="20.25">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2" t="str">
        <f t="shared" si="14"/>
        <v/>
      </c>
    </row>
    <row r="187" spans="1:28" s="170" customFormat="1" ht="20.25">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2" t="str">
        <f t="shared" si="14"/>
        <v/>
      </c>
    </row>
    <row r="188" spans="1:28" s="170" customFormat="1" ht="20.25">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2" t="str">
        <f t="shared" si="14"/>
        <v/>
      </c>
    </row>
    <row r="189" spans="1:28" s="170" customFormat="1" ht="20.25">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2" t="str">
        <f t="shared" si="14"/>
        <v/>
      </c>
    </row>
    <row r="190" spans="1:28" s="170" customFormat="1" ht="20.25">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2" t="str">
        <f t="shared" si="14"/>
        <v/>
      </c>
    </row>
    <row r="191" spans="1:28" s="170" customFormat="1" ht="20.25">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2" t="str">
        <f t="shared" si="14"/>
        <v/>
      </c>
    </row>
    <row r="192" spans="1:28" s="170" customFormat="1" ht="20.25">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2" t="str">
        <f t="shared" si="14"/>
        <v/>
      </c>
    </row>
    <row r="193" spans="1:28" s="170" customFormat="1" ht="20.25">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2" t="str">
        <f t="shared" si="14"/>
        <v/>
      </c>
    </row>
    <row r="194" spans="1:28" s="170" customFormat="1" ht="20.25">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2" t="str">
        <f t="shared" si="14"/>
        <v/>
      </c>
    </row>
    <row r="195" spans="1:28" s="170" customFormat="1" ht="20.25">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2" t="str">
        <f t="shared" si="14"/>
        <v/>
      </c>
    </row>
    <row r="196" spans="1:28" s="170" customFormat="1" ht="20.25">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2" t="str">
        <f t="shared" si="14"/>
        <v/>
      </c>
    </row>
    <row r="197" spans="1:28" s="170" customFormat="1" ht="20.25">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2" t="str">
        <f t="shared" si="14"/>
        <v/>
      </c>
    </row>
    <row r="198" spans="1:28" s="170" customFormat="1" ht="20.25">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2" t="str">
        <f t="shared" si="14"/>
        <v/>
      </c>
    </row>
    <row r="199" spans="1:28" s="170" customFormat="1" ht="20.25">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2" t="str">
        <f t="shared" si="14"/>
        <v/>
      </c>
    </row>
    <row r="200" spans="1:28" s="170" customFormat="1" ht="20.25">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2" t="str">
        <f t="shared" si="14"/>
        <v/>
      </c>
    </row>
    <row r="201" spans="1:28" s="170" customFormat="1" ht="20.25">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2" t="str">
        <f t="shared" si="14"/>
        <v/>
      </c>
    </row>
    <row r="202" spans="1:28" s="170" customFormat="1" ht="20.25">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2" t="str">
        <f t="shared" si="14"/>
        <v/>
      </c>
    </row>
    <row r="203" spans="1:28" s="170" customFormat="1" ht="20.25">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2" t="str">
        <f t="shared" si="14"/>
        <v/>
      </c>
    </row>
    <row r="204" spans="1:28" s="170" customFormat="1" ht="20.25">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2" t="str">
        <f t="shared" si="14"/>
        <v/>
      </c>
    </row>
    <row r="205" spans="1:28" s="170" customFormat="1" ht="20.25">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2" t="str">
        <f t="shared" si="14"/>
        <v/>
      </c>
    </row>
    <row r="206" spans="1:28" s="170" customFormat="1" ht="20.25">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2" t="str">
        <f t="shared" si="14"/>
        <v/>
      </c>
    </row>
    <row r="207" spans="1:28" s="170" customFormat="1" ht="20.25">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2" t="str">
        <f t="shared" si="14"/>
        <v/>
      </c>
    </row>
    <row r="208" spans="1:28" s="170" customFormat="1" ht="20.25">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2" t="str">
        <f t="shared" si="14"/>
        <v/>
      </c>
    </row>
    <row r="209" spans="1:28" s="170" customFormat="1" ht="20.25">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2" t="str">
        <f t="shared" si="14"/>
        <v/>
      </c>
    </row>
    <row r="210" spans="1:28" s="170" customFormat="1" ht="20.25">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2" t="str">
        <f t="shared" si="14"/>
        <v/>
      </c>
    </row>
    <row r="211" spans="1:28" s="170" customFormat="1" ht="20.25">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2" t="str">
        <f t="shared" si="14"/>
        <v/>
      </c>
    </row>
    <row r="212" spans="1:28" s="170" customFormat="1" ht="20.25">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2" t="str">
        <f t="shared" si="14"/>
        <v/>
      </c>
    </row>
    <row r="213" spans="1:28" s="170" customFormat="1" ht="20.25">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2" t="str">
        <f t="shared" si="14"/>
        <v/>
      </c>
    </row>
    <row r="214" spans="1:28" s="170" customFormat="1" ht="20.25">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2" t="str">
        <f t="shared" si="14"/>
        <v/>
      </c>
    </row>
    <row r="215" spans="1:28" s="170" customFormat="1" ht="20.25">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2" t="str">
        <f t="shared" si="14"/>
        <v/>
      </c>
    </row>
    <row r="216" spans="1:28" s="170" customFormat="1" ht="20.25">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2" t="str">
        <f t="shared" si="14"/>
        <v/>
      </c>
    </row>
    <row r="217" spans="1:28" s="170" customFormat="1" ht="20.25">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2" t="str">
        <f t="shared" si="14"/>
        <v/>
      </c>
    </row>
    <row r="218" spans="1:28" s="170" customFormat="1" ht="20.25">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2" t="str">
        <f t="shared" si="14"/>
        <v/>
      </c>
    </row>
    <row r="219" spans="1:28" s="170" customFormat="1" ht="20.25">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2" t="str">
        <f t="shared" si="14"/>
        <v/>
      </c>
    </row>
    <row r="220" spans="1:28" s="170" customFormat="1" ht="20.25">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2" t="str">
        <f t="shared" si="14"/>
        <v/>
      </c>
    </row>
    <row r="221" spans="1:28" s="170" customFormat="1" ht="20.25">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2" t="str">
        <f t="shared" si="14"/>
        <v/>
      </c>
    </row>
    <row r="222" spans="1:28" s="170" customFormat="1" ht="20.25">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2" t="str">
        <f t="shared" si="14"/>
        <v/>
      </c>
    </row>
    <row r="223" spans="1:28" s="170" customFormat="1" ht="20.25">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2" t="str">
        <f t="shared" si="14"/>
        <v/>
      </c>
    </row>
    <row r="224" spans="1:28" s="170" customFormat="1" ht="20.25">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2" t="str">
        <f t="shared" si="14"/>
        <v/>
      </c>
    </row>
    <row r="225" spans="1:28" s="170" customFormat="1" ht="20.25">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2" t="str">
        <f t="shared" si="14"/>
        <v/>
      </c>
    </row>
    <row r="226" spans="1:28" s="170" customFormat="1" ht="20.25">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2" t="str">
        <f t="shared" si="14"/>
        <v/>
      </c>
    </row>
    <row r="227" spans="1:28" s="170" customFormat="1" ht="20.25">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2" t="str">
        <f t="shared" si="14"/>
        <v/>
      </c>
    </row>
    <row r="228" spans="1:28" s="170" customFormat="1" ht="20.25">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2" t="str">
        <f t="shared" si="14"/>
        <v/>
      </c>
    </row>
    <row r="229" spans="1:28" s="170" customFormat="1" ht="20.25">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25">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25">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25">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25">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25">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25">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25">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ref="X237:X300" ca="1" si="15">IF(AND(C237="Smelter not listed",OR(LEN(D237)=0,LEN(E237)=0)),1,0)</f>
        <v>0</v>
      </c>
      <c r="AB237" s="312" t="str">
        <f t="shared" si="14"/>
        <v/>
      </c>
    </row>
    <row r="238" spans="1:28" s="170" customFormat="1" ht="20.25">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ref="S238:S301" ca="1" si="16">IF(B238="","",IF(ISERROR(MATCH($E238,CL,0)),"Unknown",INDIRECT("'C'!$A$"&amp;MATCH($E238,CL,0)+1)))</f>
        <v/>
      </c>
      <c r="T238" s="155" t="str">
        <f ca="1">IF(B238="","",IF(ISERROR(MATCH($J238,SorP!$B$1:$B$6226,0)),"",INDIRECT("'SorP'!$A$"&amp;MATCH($S238&amp;$J238,SorP!C:C,0))))</f>
        <v/>
      </c>
      <c r="U238" s="168"/>
      <c r="V238" s="169" t="e">
        <f>IF(C238="",NA(),MATCH($B238&amp;$C238,'Smelter Look-up'!$J:$J,0))</f>
        <v>#N/A</v>
      </c>
      <c r="X238" s="170">
        <f t="shared" ca="1" si="15"/>
        <v>0</v>
      </c>
      <c r="AB238" s="312" t="str">
        <f t="shared" si="14"/>
        <v/>
      </c>
    </row>
    <row r="239" spans="1:28" s="170" customFormat="1" ht="20.25">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2" t="str">
        <f t="shared" si="14"/>
        <v/>
      </c>
    </row>
    <row r="240" spans="1:28" s="170" customFormat="1" ht="20.25">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2" t="str">
        <f t="shared" si="14"/>
        <v/>
      </c>
    </row>
    <row r="241" spans="1:28" s="170" customFormat="1" ht="20.25">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2" t="str">
        <f t="shared" si="14"/>
        <v/>
      </c>
    </row>
    <row r="242" spans="1:28" s="170" customFormat="1" ht="20.25">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2" t="str">
        <f t="shared" si="14"/>
        <v/>
      </c>
    </row>
    <row r="243" spans="1:28" s="170" customFormat="1" ht="20.25">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2" t="str">
        <f t="shared" si="14"/>
        <v/>
      </c>
    </row>
    <row r="244" spans="1:28" s="170" customFormat="1" ht="20.25">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2" t="str">
        <f t="shared" ref="AB244:AB307" si="17">IF(C244="","",B244)</f>
        <v/>
      </c>
    </row>
    <row r="245" spans="1:28" s="170" customFormat="1" ht="20.25">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2" t="str">
        <f t="shared" si="17"/>
        <v/>
      </c>
    </row>
    <row r="246" spans="1:28" s="170" customFormat="1" ht="20.25">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2" t="str">
        <f t="shared" si="17"/>
        <v/>
      </c>
    </row>
    <row r="247" spans="1:28" s="170" customFormat="1" ht="20.25">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2" t="str">
        <f t="shared" si="17"/>
        <v/>
      </c>
    </row>
    <row r="248" spans="1:28" s="170" customFormat="1" ht="20.25">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2" t="str">
        <f t="shared" si="17"/>
        <v/>
      </c>
    </row>
    <row r="249" spans="1:28" s="170" customFormat="1" ht="20.25">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2" t="str">
        <f t="shared" si="17"/>
        <v/>
      </c>
    </row>
    <row r="250" spans="1:28" s="170" customFormat="1" ht="20.25">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2" t="str">
        <f t="shared" si="17"/>
        <v/>
      </c>
    </row>
    <row r="251" spans="1:28" s="170" customFormat="1" ht="20.25">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2" t="str">
        <f t="shared" si="17"/>
        <v/>
      </c>
    </row>
    <row r="252" spans="1:28" s="170" customFormat="1" ht="20.25">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2" t="str">
        <f t="shared" si="17"/>
        <v/>
      </c>
    </row>
    <row r="253" spans="1:28" s="170" customFormat="1" ht="20.25">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2" t="str">
        <f t="shared" si="17"/>
        <v/>
      </c>
    </row>
    <row r="254" spans="1:28" s="170" customFormat="1" ht="20.25">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2" t="str">
        <f t="shared" si="17"/>
        <v/>
      </c>
    </row>
    <row r="255" spans="1:28" s="170" customFormat="1" ht="20.25">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2" t="str">
        <f t="shared" si="17"/>
        <v/>
      </c>
    </row>
    <row r="256" spans="1:28" s="170" customFormat="1" ht="20.25">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2" t="str">
        <f t="shared" si="17"/>
        <v/>
      </c>
    </row>
    <row r="257" spans="1:28" s="170" customFormat="1" ht="20.25">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2" t="str">
        <f t="shared" si="17"/>
        <v/>
      </c>
    </row>
    <row r="258" spans="1:28" s="170" customFormat="1" ht="20.25">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2" t="str">
        <f t="shared" si="17"/>
        <v/>
      </c>
    </row>
    <row r="259" spans="1:28" s="170" customFormat="1" ht="20.25">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2" t="str">
        <f t="shared" si="17"/>
        <v/>
      </c>
    </row>
    <row r="260" spans="1:28" s="170" customFormat="1" ht="20.25">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2" t="str">
        <f t="shared" si="17"/>
        <v/>
      </c>
    </row>
    <row r="261" spans="1:28" s="170" customFormat="1" ht="20.25">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2" t="str">
        <f t="shared" si="17"/>
        <v/>
      </c>
    </row>
    <row r="262" spans="1:28" s="170" customFormat="1" ht="20.25">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2" t="str">
        <f t="shared" si="17"/>
        <v/>
      </c>
    </row>
    <row r="263" spans="1:28" s="170" customFormat="1" ht="20.25">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2" t="str">
        <f t="shared" si="17"/>
        <v/>
      </c>
    </row>
    <row r="264" spans="1:28" s="170" customFormat="1" ht="20.25">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2" t="str">
        <f t="shared" si="17"/>
        <v/>
      </c>
    </row>
    <row r="265" spans="1:28" s="170" customFormat="1" ht="20.25">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2" t="str">
        <f t="shared" si="17"/>
        <v/>
      </c>
    </row>
    <row r="266" spans="1:28" s="170" customFormat="1" ht="20.25">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2" t="str">
        <f t="shared" si="17"/>
        <v/>
      </c>
    </row>
    <row r="267" spans="1:28" s="170" customFormat="1" ht="20.25">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2" t="str">
        <f t="shared" si="17"/>
        <v/>
      </c>
    </row>
    <row r="268" spans="1:28" s="170" customFormat="1" ht="20.25">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2" t="str">
        <f t="shared" si="17"/>
        <v/>
      </c>
    </row>
    <row r="269" spans="1:28" s="170" customFormat="1" ht="20.25">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2" t="str">
        <f t="shared" si="17"/>
        <v/>
      </c>
    </row>
    <row r="270" spans="1:28" s="170" customFormat="1" ht="20.25">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2" t="str">
        <f t="shared" si="17"/>
        <v/>
      </c>
    </row>
    <row r="271" spans="1:28" s="170" customFormat="1" ht="20.25">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2" t="str">
        <f t="shared" si="17"/>
        <v/>
      </c>
    </row>
    <row r="272" spans="1:28" s="170" customFormat="1" ht="20.25">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2" t="str">
        <f t="shared" si="17"/>
        <v/>
      </c>
    </row>
    <row r="273" spans="1:28" s="170" customFormat="1" ht="20.25">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2" t="str">
        <f t="shared" si="17"/>
        <v/>
      </c>
    </row>
    <row r="274" spans="1:28" s="170" customFormat="1" ht="20.25">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2" t="str">
        <f t="shared" si="17"/>
        <v/>
      </c>
    </row>
    <row r="275" spans="1:28" s="170" customFormat="1" ht="20.25">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2" t="str">
        <f t="shared" si="17"/>
        <v/>
      </c>
    </row>
    <row r="276" spans="1:28" s="170" customFormat="1" ht="20.25">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2" t="str">
        <f t="shared" si="17"/>
        <v/>
      </c>
    </row>
    <row r="277" spans="1:28" s="170" customFormat="1" ht="20.25">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2" t="str">
        <f t="shared" si="17"/>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2" t="str">
        <f t="shared" si="17"/>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2" t="str">
        <f t="shared" si="17"/>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2" t="str">
        <f t="shared" si="17"/>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2" t="str">
        <f t="shared" si="17"/>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2" t="str">
        <f t="shared" si="17"/>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7"/>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7"/>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7"/>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7"/>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7"/>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si="17"/>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ref="X301:X364" ca="1" si="18">IF(AND(C301="Smelter not listed",OR(LEN(D301)=0,LEN(E301)=0)),1,0)</f>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ref="S302:S365" ca="1" si="19">IF(B302="","",IF(ISERROR(MATCH($E302,CL,0)),"Unknown",INDIRECT("'C'!$A$"&amp;MATCH($E302,CL,0)+1)))</f>
        <v/>
      </c>
      <c r="T302" s="155" t="str">
        <f ca="1">IF(B302="","",IF(ISERROR(MATCH($J302,SorP!$B$1:$B$6226,0)),"",INDIRECT("'SorP'!$A$"&amp;MATCH($S302&amp;$J302,SorP!C:C,0))))</f>
        <v/>
      </c>
      <c r="U302" s="168"/>
      <c r="V302" s="169" t="e">
        <f>IF(C302="",NA(),MATCH($B302&amp;$C302,'Smelter Look-up'!$J:$J,0))</f>
        <v>#N/A</v>
      </c>
      <c r="X302" s="170">
        <f t="shared" ca="1" si="18"/>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2" t="str">
        <f t="shared" ref="AB308:AB371" si="20">IF(C308="","",B308)</f>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2" t="str">
        <f t="shared" si="20"/>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2" t="str">
        <f t="shared" si="20"/>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2" t="str">
        <f t="shared" si="20"/>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2" t="str">
        <f t="shared" si="20"/>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2" t="str">
        <f t="shared" si="20"/>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2" t="str">
        <f t="shared" si="20"/>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2" t="str">
        <f t="shared" si="20"/>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2" t="str">
        <f t="shared" si="20"/>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2" t="str">
        <f t="shared" si="20"/>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2" t="str">
        <f t="shared" si="20"/>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2" t="str">
        <f t="shared" si="20"/>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2" t="str">
        <f t="shared" si="20"/>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2" t="str">
        <f t="shared" si="20"/>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2" t="str">
        <f t="shared" si="20"/>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2" t="str">
        <f t="shared" si="20"/>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2" t="str">
        <f t="shared" si="20"/>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2" t="str">
        <f t="shared" si="20"/>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2" t="str">
        <f t="shared" si="20"/>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2" t="str">
        <f t="shared" si="20"/>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2" t="str">
        <f t="shared" si="20"/>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2" t="str">
        <f t="shared" si="20"/>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2" t="str">
        <f t="shared" si="20"/>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2" t="str">
        <f t="shared" si="20"/>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2" t="str">
        <f t="shared" si="20"/>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2" t="str">
        <f t="shared" si="20"/>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2" t="str">
        <f t="shared" si="20"/>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2" t="str">
        <f t="shared" si="20"/>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2" t="str">
        <f t="shared" si="20"/>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2" t="str">
        <f t="shared" si="20"/>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2" t="str">
        <f t="shared" si="20"/>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2" t="str">
        <f t="shared" si="20"/>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2" t="str">
        <f t="shared" si="20"/>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2" t="str">
        <f t="shared" si="20"/>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2" t="str">
        <f t="shared" si="20"/>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2" t="str">
        <f t="shared" si="20"/>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2" t="str">
        <f t="shared" si="20"/>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2" t="str">
        <f t="shared" si="20"/>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2" t="str">
        <f t="shared" si="20"/>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20"/>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20"/>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20"/>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20"/>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20"/>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si="20"/>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ref="X365:X428" ca="1" si="21">IF(AND(C365="Smelter not listed",OR(LEN(D365)=0,LEN(E365)=0)),1,0)</f>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ref="S366:S429" ca="1" si="22">IF(B366="","",IF(ISERROR(MATCH($E366,CL,0)),"Unknown",INDIRECT("'C'!$A$"&amp;MATCH($E366,CL,0)+1)))</f>
        <v/>
      </c>
      <c r="T366" s="155" t="str">
        <f ca="1">IF(B366="","",IF(ISERROR(MATCH($J366,SorP!$B$1:$B$6226,0)),"",INDIRECT("'SorP'!$A$"&amp;MATCH($S366&amp;$J366,SorP!C:C,0))))</f>
        <v/>
      </c>
      <c r="U366" s="168"/>
      <c r="V366" s="169" t="e">
        <f>IF(C366="",NA(),MATCH($B366&amp;$C366,'Smelter Look-up'!$J:$J,0))</f>
        <v>#N/A</v>
      </c>
      <c r="X366" s="170">
        <f t="shared" ca="1" si="21"/>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2" t="str">
        <f t="shared" ref="AB372:AB435" si="23">IF(C372="","",B372)</f>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2" t="str">
        <f t="shared" si="23"/>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2" t="str">
        <f t="shared" si="23"/>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2" t="str">
        <f t="shared" si="23"/>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2" t="str">
        <f t="shared" si="23"/>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2" t="str">
        <f t="shared" si="23"/>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2" t="str">
        <f t="shared" si="23"/>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2" t="str">
        <f t="shared" si="23"/>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2" t="str">
        <f t="shared" si="23"/>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2" t="str">
        <f t="shared" si="23"/>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2" t="str">
        <f t="shared" si="23"/>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2" t="str">
        <f t="shared" si="23"/>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2" t="str">
        <f t="shared" si="23"/>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2" t="str">
        <f t="shared" si="23"/>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2" t="str">
        <f t="shared" si="23"/>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2" t="str">
        <f t="shared" si="23"/>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2" t="str">
        <f t="shared" si="23"/>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2" t="str">
        <f t="shared" si="23"/>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2" t="str">
        <f t="shared" si="23"/>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2" t="str">
        <f t="shared" si="23"/>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2" t="str">
        <f t="shared" si="23"/>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2" t="str">
        <f t="shared" si="23"/>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2" t="str">
        <f t="shared" si="23"/>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2" t="str">
        <f t="shared" si="23"/>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2" t="str">
        <f t="shared" si="23"/>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2" t="str">
        <f t="shared" si="23"/>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2" t="str">
        <f t="shared" si="23"/>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2" t="str">
        <f t="shared" si="23"/>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2" t="str">
        <f t="shared" si="23"/>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2" t="str">
        <f t="shared" si="23"/>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2" t="str">
        <f t="shared" si="23"/>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2" t="str">
        <f t="shared" si="23"/>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2" t="str">
        <f t="shared" si="23"/>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2" t="str">
        <f t="shared" si="23"/>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2" t="str">
        <f t="shared" si="23"/>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2" t="str">
        <f t="shared" si="23"/>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2" t="str">
        <f t="shared" si="23"/>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2" t="str">
        <f t="shared" si="23"/>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2" t="str">
        <f t="shared" si="23"/>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3"/>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3"/>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3"/>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3"/>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3"/>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si="23"/>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ref="X429:X492" ca="1" si="24">IF(AND(C429="Smelter not listed",OR(LEN(D429)=0,LEN(E429)=0)),1,0)</f>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ref="S430:S493" ca="1" si="25">IF(B430="","",IF(ISERROR(MATCH($E430,CL,0)),"Unknown",INDIRECT("'C'!$A$"&amp;MATCH($E430,CL,0)+1)))</f>
        <v/>
      </c>
      <c r="T430" s="155" t="str">
        <f ca="1">IF(B430="","",IF(ISERROR(MATCH($J430,SorP!$B$1:$B$6226,0)),"",INDIRECT("'SorP'!$A$"&amp;MATCH($S430&amp;$J430,SorP!C:C,0))))</f>
        <v/>
      </c>
      <c r="U430" s="168"/>
      <c r="V430" s="169" t="e">
        <f>IF(C430="",NA(),MATCH($B430&amp;$C430,'Smelter Look-up'!$J:$J,0))</f>
        <v>#N/A</v>
      </c>
      <c r="X430" s="170">
        <f t="shared" ca="1" si="24"/>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2" t="str">
        <f t="shared" ref="AB436:AB499" si="26">IF(C436="","",B436)</f>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2" t="str">
        <f t="shared" si="26"/>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2" t="str">
        <f t="shared" si="26"/>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2" t="str">
        <f t="shared" si="26"/>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2" t="str">
        <f t="shared" si="26"/>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2" t="str">
        <f t="shared" si="26"/>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2" t="str">
        <f t="shared" si="26"/>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2" t="str">
        <f t="shared" si="26"/>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2" t="str">
        <f t="shared" si="26"/>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2" t="str">
        <f t="shared" si="26"/>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2" t="str">
        <f t="shared" si="26"/>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2" t="str">
        <f t="shared" si="26"/>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2" t="str">
        <f t="shared" si="26"/>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2" t="str">
        <f t="shared" si="26"/>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2" t="str">
        <f t="shared" si="26"/>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2" t="str">
        <f t="shared" si="26"/>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2" t="str">
        <f t="shared" si="26"/>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2" t="str">
        <f t="shared" si="26"/>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2" t="str">
        <f t="shared" si="26"/>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2" t="str">
        <f t="shared" si="26"/>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2" t="str">
        <f t="shared" si="26"/>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2" t="str">
        <f t="shared" si="26"/>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2" t="str">
        <f t="shared" si="26"/>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2" t="str">
        <f t="shared" si="26"/>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2" t="str">
        <f t="shared" si="26"/>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2" t="str">
        <f t="shared" si="26"/>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2" t="str">
        <f t="shared" si="26"/>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2" t="str">
        <f t="shared" si="26"/>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2" t="str">
        <f t="shared" si="26"/>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2" t="str">
        <f t="shared" si="26"/>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2" t="str">
        <f t="shared" si="26"/>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2" t="str">
        <f t="shared" si="26"/>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2" t="str">
        <f t="shared" si="26"/>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2" t="str">
        <f t="shared" si="26"/>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2" t="str">
        <f t="shared" si="26"/>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2" t="str">
        <f t="shared" si="26"/>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2" t="str">
        <f t="shared" si="26"/>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2" t="str">
        <f t="shared" si="26"/>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2" t="str">
        <f t="shared" si="26"/>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6"/>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6"/>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6"/>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6"/>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6"/>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si="26"/>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ref="X493:X556" ca="1" si="27">IF(AND(C493="Smelter not listed",OR(LEN(D493)=0,LEN(E493)=0)),1,0)</f>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ref="S494:S557" ca="1" si="28">IF(B494="","",IF(ISERROR(MATCH($E494,CL,0)),"Unknown",INDIRECT("'C'!$A$"&amp;MATCH($E494,CL,0)+1)))</f>
        <v/>
      </c>
      <c r="T494" s="155" t="str">
        <f ca="1">IF(B494="","",IF(ISERROR(MATCH($J494,SorP!$B$1:$B$6226,0)),"",INDIRECT("'SorP'!$A$"&amp;MATCH($S494&amp;$J494,SorP!C:C,0))))</f>
        <v/>
      </c>
      <c r="U494" s="168"/>
      <c r="V494" s="169" t="e">
        <f>IF(C494="",NA(),MATCH($B494&amp;$C494,'Smelter Look-up'!$J:$J,0))</f>
        <v>#N/A</v>
      </c>
      <c r="X494" s="170">
        <f t="shared" ca="1" si="27"/>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2" t="str">
        <f t="shared" ref="AB500:AB563" si="29">IF(C500="","",B500)</f>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2" t="str">
        <f t="shared" si="29"/>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2" t="str">
        <f t="shared" si="29"/>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2" t="str">
        <f t="shared" si="29"/>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2" t="str">
        <f t="shared" si="29"/>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2" t="str">
        <f t="shared" si="29"/>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2" t="str">
        <f t="shared" si="29"/>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2" t="str">
        <f t="shared" si="29"/>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2" t="str">
        <f t="shared" si="29"/>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2" t="str">
        <f t="shared" si="29"/>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2" t="str">
        <f t="shared" si="29"/>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2" t="str">
        <f t="shared" si="29"/>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2" t="str">
        <f t="shared" si="29"/>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2" t="str">
        <f t="shared" si="29"/>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2" t="str">
        <f t="shared" si="29"/>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2" t="str">
        <f t="shared" si="29"/>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2" t="str">
        <f t="shared" si="29"/>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2" t="str">
        <f t="shared" si="29"/>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2" t="str">
        <f t="shared" si="29"/>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2" t="str">
        <f t="shared" si="29"/>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2" t="str">
        <f t="shared" si="29"/>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2" t="str">
        <f t="shared" si="29"/>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2" t="str">
        <f t="shared" si="29"/>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2" t="str">
        <f t="shared" si="29"/>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2" t="str">
        <f t="shared" si="29"/>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2" t="str">
        <f t="shared" si="29"/>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2" t="str">
        <f t="shared" si="29"/>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2" t="str">
        <f t="shared" si="29"/>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2" t="str">
        <f t="shared" si="29"/>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2" t="str">
        <f t="shared" si="29"/>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2" t="str">
        <f t="shared" si="29"/>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2" t="str">
        <f t="shared" si="29"/>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2" t="str">
        <f t="shared" si="29"/>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2" t="str">
        <f t="shared" si="29"/>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2" t="str">
        <f t="shared" si="29"/>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2" t="str">
        <f t="shared" si="29"/>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2" t="str">
        <f t="shared" si="29"/>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2" t="str">
        <f t="shared" si="29"/>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2" t="str">
        <f t="shared" si="29"/>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9"/>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9"/>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9"/>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9"/>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9"/>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si="29"/>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ref="X557:X620" ca="1" si="30">IF(AND(C557="Smelter not listed",OR(LEN(D557)=0,LEN(E557)=0)),1,0)</f>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ref="S558:S621" ca="1" si="31">IF(B558="","",IF(ISERROR(MATCH($E558,CL,0)),"Unknown",INDIRECT("'C'!$A$"&amp;MATCH($E558,CL,0)+1)))</f>
        <v/>
      </c>
      <c r="T558" s="155" t="str">
        <f ca="1">IF(B558="","",IF(ISERROR(MATCH($J558,SorP!$B$1:$B$6226,0)),"",INDIRECT("'SorP'!$A$"&amp;MATCH($S558&amp;$J558,SorP!C:C,0))))</f>
        <v/>
      </c>
      <c r="U558" s="168"/>
      <c r="V558" s="169" t="e">
        <f>IF(C558="",NA(),MATCH($B558&amp;$C558,'Smelter Look-up'!$J:$J,0))</f>
        <v>#N/A</v>
      </c>
      <c r="X558" s="170">
        <f t="shared" ca="1" si="30"/>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2" t="str">
        <f t="shared" ref="AB564:AB627" si="32">IF(C564="","",B564)</f>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2" t="str">
        <f t="shared" si="32"/>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2" t="str">
        <f t="shared" si="32"/>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2" t="str">
        <f t="shared" si="32"/>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2" t="str">
        <f t="shared" si="32"/>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2" t="str">
        <f t="shared" si="32"/>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2" t="str">
        <f t="shared" si="32"/>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2" t="str">
        <f t="shared" si="32"/>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2" t="str">
        <f t="shared" si="32"/>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2" t="str">
        <f t="shared" si="32"/>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2" t="str">
        <f t="shared" si="32"/>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2" t="str">
        <f t="shared" si="32"/>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2" t="str">
        <f t="shared" si="32"/>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2" t="str">
        <f t="shared" si="32"/>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2" t="str">
        <f t="shared" si="32"/>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2" t="str">
        <f t="shared" si="32"/>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2" t="str">
        <f t="shared" si="32"/>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2" t="str">
        <f t="shared" si="32"/>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2" t="str">
        <f t="shared" si="32"/>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2" t="str">
        <f t="shared" si="32"/>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2" t="str">
        <f t="shared" si="32"/>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2" t="str">
        <f t="shared" si="32"/>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2" t="str">
        <f t="shared" si="32"/>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2" t="str">
        <f t="shared" si="32"/>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2" t="str">
        <f t="shared" si="32"/>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2" t="str">
        <f t="shared" si="32"/>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2" t="str">
        <f t="shared" si="32"/>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2" t="str">
        <f t="shared" si="32"/>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2" t="str">
        <f t="shared" si="32"/>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2" t="str">
        <f t="shared" si="32"/>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2" t="str">
        <f t="shared" si="32"/>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2" t="str">
        <f t="shared" si="32"/>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2" t="str">
        <f t="shared" si="32"/>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2" t="str">
        <f t="shared" si="32"/>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2" t="str">
        <f t="shared" si="32"/>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2" t="str">
        <f t="shared" si="32"/>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2" t="str">
        <f t="shared" si="32"/>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2" t="str">
        <f t="shared" si="32"/>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2" t="str">
        <f t="shared" si="32"/>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32"/>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32"/>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32"/>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32"/>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32"/>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si="32"/>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ref="X621:X684" ca="1" si="33">IF(AND(C621="Smelter not listed",OR(LEN(D621)=0,LEN(E621)=0)),1,0)</f>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ref="S622:S685" ca="1" si="34">IF(B622="","",IF(ISERROR(MATCH($E622,CL,0)),"Unknown",INDIRECT("'C'!$A$"&amp;MATCH($E622,CL,0)+1)))</f>
        <v/>
      </c>
      <c r="T622" s="155" t="str">
        <f ca="1">IF(B622="","",IF(ISERROR(MATCH($J622,SorP!$B$1:$B$6226,0)),"",INDIRECT("'SorP'!$A$"&amp;MATCH($S622&amp;$J622,SorP!C:C,0))))</f>
        <v/>
      </c>
      <c r="U622" s="168"/>
      <c r="V622" s="169" t="e">
        <f>IF(C622="",NA(),MATCH($B622&amp;$C622,'Smelter Look-up'!$J:$J,0))</f>
        <v>#N/A</v>
      </c>
      <c r="X622" s="170">
        <f t="shared" ca="1" si="33"/>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2" t="str">
        <f t="shared" ref="AB628:AB691" si="35">IF(C628="","",B628)</f>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2" t="str">
        <f t="shared" si="35"/>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2" t="str">
        <f t="shared" si="35"/>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2" t="str">
        <f t="shared" si="35"/>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2" t="str">
        <f t="shared" si="35"/>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2" t="str">
        <f t="shared" si="35"/>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2" t="str">
        <f t="shared" si="35"/>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2" t="str">
        <f t="shared" si="35"/>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2" t="str">
        <f t="shared" si="35"/>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2" t="str">
        <f t="shared" si="35"/>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2" t="str">
        <f t="shared" si="35"/>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2" t="str">
        <f t="shared" si="35"/>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2" t="str">
        <f t="shared" si="35"/>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2" t="str">
        <f t="shared" si="35"/>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2" t="str">
        <f t="shared" si="35"/>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2" t="str">
        <f t="shared" si="35"/>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2" t="str">
        <f t="shared" si="35"/>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2" t="str">
        <f t="shared" si="35"/>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2" t="str">
        <f t="shared" si="35"/>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2" t="str">
        <f t="shared" si="35"/>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2" t="str">
        <f t="shared" si="35"/>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2" t="str">
        <f t="shared" si="35"/>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2" t="str">
        <f t="shared" si="35"/>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2" t="str">
        <f t="shared" si="35"/>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2" t="str">
        <f t="shared" si="35"/>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2" t="str">
        <f t="shared" si="35"/>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2" t="str">
        <f t="shared" si="35"/>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2" t="str">
        <f t="shared" si="35"/>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2" t="str">
        <f t="shared" si="35"/>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2" t="str">
        <f t="shared" si="35"/>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2" t="str">
        <f t="shared" si="35"/>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2" t="str">
        <f t="shared" si="35"/>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2" t="str">
        <f t="shared" si="35"/>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2" t="str">
        <f t="shared" si="35"/>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2" t="str">
        <f t="shared" si="35"/>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2" t="str">
        <f t="shared" si="35"/>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2" t="str">
        <f t="shared" si="35"/>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2" t="str">
        <f t="shared" si="35"/>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2" t="str">
        <f t="shared" si="35"/>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5"/>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5"/>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5"/>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5"/>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5"/>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si="35"/>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ref="X685:X748" ca="1" si="36">IF(AND(C685="Smelter not listed",OR(LEN(D685)=0,LEN(E685)=0)),1,0)</f>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ref="S686:S749" ca="1" si="37">IF(B686="","",IF(ISERROR(MATCH($E686,CL,0)),"Unknown",INDIRECT("'C'!$A$"&amp;MATCH($E686,CL,0)+1)))</f>
        <v/>
      </c>
      <c r="T686" s="155" t="str">
        <f ca="1">IF(B686="","",IF(ISERROR(MATCH($J686,SorP!$B$1:$B$6226,0)),"",INDIRECT("'SorP'!$A$"&amp;MATCH($S686&amp;$J686,SorP!C:C,0))))</f>
        <v/>
      </c>
      <c r="U686" s="168"/>
      <c r="V686" s="169" t="e">
        <f>IF(C686="",NA(),MATCH($B686&amp;$C686,'Smelter Look-up'!$J:$J,0))</f>
        <v>#N/A</v>
      </c>
      <c r="X686" s="170">
        <f t="shared" ca="1" si="36"/>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2" t="str">
        <f t="shared" ref="AB692:AB755" si="38">IF(C692="","",B692)</f>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2" t="str">
        <f t="shared" si="38"/>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2" t="str">
        <f t="shared" si="38"/>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2" t="str">
        <f t="shared" si="38"/>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2" t="str">
        <f t="shared" si="38"/>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2" t="str">
        <f t="shared" si="38"/>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2" t="str">
        <f t="shared" si="38"/>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2" t="str">
        <f t="shared" si="38"/>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2" t="str">
        <f t="shared" si="38"/>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2" t="str">
        <f t="shared" si="38"/>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2" t="str">
        <f t="shared" si="38"/>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2" t="str">
        <f t="shared" si="38"/>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2" t="str">
        <f t="shared" si="38"/>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2" t="str">
        <f t="shared" si="38"/>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2" t="str">
        <f t="shared" si="38"/>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2" t="str">
        <f t="shared" si="38"/>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2" t="str">
        <f t="shared" si="38"/>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2" t="str">
        <f t="shared" si="38"/>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2" t="str">
        <f t="shared" si="38"/>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2" t="str">
        <f t="shared" si="38"/>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2" t="str">
        <f t="shared" si="38"/>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2" t="str">
        <f t="shared" si="38"/>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2" t="str">
        <f t="shared" si="38"/>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2" t="str">
        <f t="shared" si="38"/>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2" t="str">
        <f t="shared" si="38"/>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2" t="str">
        <f t="shared" si="38"/>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2" t="str">
        <f t="shared" si="38"/>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2" t="str">
        <f t="shared" si="38"/>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2" t="str">
        <f t="shared" si="38"/>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2" t="str">
        <f t="shared" si="38"/>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2" t="str">
        <f t="shared" si="38"/>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2" t="str">
        <f t="shared" si="38"/>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2" t="str">
        <f t="shared" si="38"/>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2" t="str">
        <f t="shared" si="38"/>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2" t="str">
        <f t="shared" si="38"/>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2" t="str">
        <f t="shared" si="38"/>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2" t="str">
        <f t="shared" si="38"/>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2" t="str">
        <f t="shared" si="38"/>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2" t="str">
        <f t="shared" si="38"/>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8"/>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8"/>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8"/>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8"/>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8"/>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si="38"/>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ref="X749:X812" ca="1" si="39">IF(AND(C749="Smelter not listed",OR(LEN(D749)=0,LEN(E749)=0)),1,0)</f>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ref="S750:S813" ca="1" si="40">IF(B750="","",IF(ISERROR(MATCH($E750,CL,0)),"Unknown",INDIRECT("'C'!$A$"&amp;MATCH($E750,CL,0)+1)))</f>
        <v/>
      </c>
      <c r="T750" s="155" t="str">
        <f ca="1">IF(B750="","",IF(ISERROR(MATCH($J750,SorP!$B$1:$B$6226,0)),"",INDIRECT("'SorP'!$A$"&amp;MATCH($S750&amp;$J750,SorP!C:C,0))))</f>
        <v/>
      </c>
      <c r="U750" s="168"/>
      <c r="V750" s="169" t="e">
        <f>IF(C750="",NA(),MATCH($B750&amp;$C750,'Smelter Look-up'!$J:$J,0))</f>
        <v>#N/A</v>
      </c>
      <c r="X750" s="170">
        <f t="shared" ca="1" si="39"/>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2" t="str">
        <f t="shared" ref="AB756:AB819" si="41">IF(C756="","",B756)</f>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2" t="str">
        <f t="shared" si="41"/>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2" t="str">
        <f t="shared" si="41"/>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2" t="str">
        <f t="shared" si="41"/>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2" t="str">
        <f t="shared" si="41"/>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2" t="str">
        <f t="shared" si="41"/>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2" t="str">
        <f t="shared" si="41"/>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2" t="str">
        <f t="shared" si="41"/>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2" t="str">
        <f t="shared" si="41"/>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2" t="str">
        <f t="shared" si="41"/>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2" t="str">
        <f t="shared" si="41"/>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2" t="str">
        <f t="shared" si="41"/>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2" t="str">
        <f t="shared" si="41"/>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2" t="str">
        <f t="shared" si="41"/>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2" t="str">
        <f t="shared" si="41"/>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2" t="str">
        <f t="shared" si="41"/>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2" t="str">
        <f t="shared" si="41"/>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2" t="str">
        <f t="shared" si="41"/>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2" t="str">
        <f t="shared" si="41"/>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2" t="str">
        <f t="shared" si="41"/>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2" t="str">
        <f t="shared" si="41"/>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2" t="str">
        <f t="shared" si="41"/>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2" t="str">
        <f t="shared" si="41"/>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2" t="str">
        <f t="shared" si="41"/>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2" t="str">
        <f t="shared" si="41"/>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2" t="str">
        <f t="shared" si="41"/>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2" t="str">
        <f t="shared" si="41"/>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2" t="str">
        <f t="shared" si="41"/>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2" t="str">
        <f t="shared" si="41"/>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2" t="str">
        <f t="shared" si="41"/>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2" t="str">
        <f t="shared" si="41"/>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2" t="str">
        <f t="shared" si="41"/>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2" t="str">
        <f t="shared" si="41"/>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2" t="str">
        <f t="shared" si="41"/>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2" t="str">
        <f t="shared" si="41"/>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2" t="str">
        <f t="shared" si="41"/>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2" t="str">
        <f t="shared" si="41"/>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2" t="str">
        <f t="shared" si="41"/>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2" t="str">
        <f t="shared" si="41"/>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41"/>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41"/>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41"/>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41"/>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41"/>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si="41"/>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ref="X813:X876" ca="1" si="42">IF(AND(C813="Smelter not listed",OR(LEN(D813)=0,LEN(E813)=0)),1,0)</f>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ref="S814:S877" ca="1" si="43">IF(B814="","",IF(ISERROR(MATCH($E814,CL,0)),"Unknown",INDIRECT("'C'!$A$"&amp;MATCH($E814,CL,0)+1)))</f>
        <v/>
      </c>
      <c r="T814" s="155" t="str">
        <f ca="1">IF(B814="","",IF(ISERROR(MATCH($J814,SorP!$B$1:$B$6226,0)),"",INDIRECT("'SorP'!$A$"&amp;MATCH($S814&amp;$J814,SorP!C:C,0))))</f>
        <v/>
      </c>
      <c r="U814" s="168"/>
      <c r="V814" s="169" t="e">
        <f>IF(C814="",NA(),MATCH($B814&amp;$C814,'Smelter Look-up'!$J:$J,0))</f>
        <v>#N/A</v>
      </c>
      <c r="X814" s="170">
        <f t="shared" ca="1" si="42"/>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2" t="str">
        <f t="shared" ref="AB820:AB883" si="44">IF(C820="","",B820)</f>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2" t="str">
        <f t="shared" si="44"/>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2" t="str">
        <f t="shared" si="44"/>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2" t="str">
        <f t="shared" si="44"/>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2" t="str">
        <f t="shared" si="44"/>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2" t="str">
        <f t="shared" si="44"/>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2" t="str">
        <f t="shared" si="44"/>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2" t="str">
        <f t="shared" si="44"/>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2" t="str">
        <f t="shared" si="44"/>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2" t="str">
        <f t="shared" si="44"/>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2" t="str">
        <f t="shared" si="44"/>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2" t="str">
        <f t="shared" si="44"/>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2" t="str">
        <f t="shared" si="44"/>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2" t="str">
        <f t="shared" si="44"/>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2" t="str">
        <f t="shared" si="44"/>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2" t="str">
        <f t="shared" si="44"/>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2" t="str">
        <f t="shared" si="44"/>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2" t="str">
        <f t="shared" si="44"/>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2" t="str">
        <f t="shared" si="44"/>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2" t="str">
        <f t="shared" si="44"/>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2" t="str">
        <f t="shared" si="44"/>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2" t="str">
        <f t="shared" si="44"/>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2" t="str">
        <f t="shared" si="44"/>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2" t="str">
        <f t="shared" si="44"/>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2" t="str">
        <f t="shared" si="44"/>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2" t="str">
        <f t="shared" si="44"/>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2" t="str">
        <f t="shared" si="44"/>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2" t="str">
        <f t="shared" si="44"/>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2" t="str">
        <f t="shared" si="44"/>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2" t="str">
        <f t="shared" si="44"/>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2" t="str">
        <f t="shared" si="44"/>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2" t="str">
        <f t="shared" si="44"/>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2" t="str">
        <f t="shared" si="44"/>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2" t="str">
        <f t="shared" si="44"/>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2" t="str">
        <f t="shared" si="44"/>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2" t="str">
        <f t="shared" si="44"/>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2" t="str">
        <f t="shared" si="44"/>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2" t="str">
        <f t="shared" si="44"/>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2" t="str">
        <f t="shared" si="44"/>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4"/>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4"/>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4"/>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4"/>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4"/>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si="44"/>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ref="X877:X940" ca="1" si="45">IF(AND(C877="Smelter not listed",OR(LEN(D877)=0,LEN(E877)=0)),1,0)</f>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ref="S878:S941" ca="1" si="46">IF(B878="","",IF(ISERROR(MATCH($E878,CL,0)),"Unknown",INDIRECT("'C'!$A$"&amp;MATCH($E878,CL,0)+1)))</f>
        <v/>
      </c>
      <c r="T878" s="155" t="str">
        <f ca="1">IF(B878="","",IF(ISERROR(MATCH($J878,SorP!$B$1:$B$6226,0)),"",INDIRECT("'SorP'!$A$"&amp;MATCH($S878&amp;$J878,SorP!C:C,0))))</f>
        <v/>
      </c>
      <c r="U878" s="168"/>
      <c r="V878" s="169" t="e">
        <f>IF(C878="",NA(),MATCH($B878&amp;$C878,'Smelter Look-up'!$J:$J,0))</f>
        <v>#N/A</v>
      </c>
      <c r="X878" s="170">
        <f t="shared" ca="1" si="45"/>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2" t="str">
        <f t="shared" ref="AB884:AB947" si="47">IF(C884="","",B884)</f>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2" t="str">
        <f t="shared" si="47"/>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2" t="str">
        <f t="shared" si="47"/>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2" t="str">
        <f t="shared" si="47"/>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2" t="str">
        <f t="shared" si="47"/>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2" t="str">
        <f t="shared" si="47"/>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2" t="str">
        <f t="shared" si="47"/>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2" t="str">
        <f t="shared" si="47"/>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2" t="str">
        <f t="shared" si="47"/>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2" t="str">
        <f t="shared" si="47"/>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2" t="str">
        <f t="shared" si="47"/>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2" t="str">
        <f t="shared" si="47"/>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2" t="str">
        <f t="shared" si="47"/>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2" t="str">
        <f t="shared" si="47"/>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2" t="str">
        <f t="shared" si="47"/>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2" t="str">
        <f t="shared" si="47"/>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2" t="str">
        <f t="shared" si="47"/>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2" t="str">
        <f t="shared" si="47"/>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2" t="str">
        <f t="shared" si="47"/>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2" t="str">
        <f t="shared" si="47"/>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2" t="str">
        <f t="shared" si="47"/>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2" t="str">
        <f t="shared" si="47"/>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2" t="str">
        <f t="shared" si="47"/>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2" t="str">
        <f t="shared" si="47"/>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2" t="str">
        <f t="shared" si="47"/>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2" t="str">
        <f t="shared" si="47"/>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2" t="str">
        <f t="shared" si="47"/>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2" t="str">
        <f t="shared" si="47"/>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2" t="str">
        <f t="shared" si="47"/>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2" t="str">
        <f t="shared" si="47"/>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2" t="str">
        <f t="shared" si="47"/>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2" t="str">
        <f t="shared" si="47"/>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2" t="str">
        <f t="shared" si="47"/>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2" t="str">
        <f t="shared" si="47"/>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2" t="str">
        <f t="shared" si="47"/>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2" t="str">
        <f t="shared" si="47"/>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2" t="str">
        <f t="shared" si="47"/>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2" t="str">
        <f t="shared" si="47"/>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2" t="str">
        <f t="shared" si="47"/>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7"/>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7"/>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7"/>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7"/>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7"/>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si="47"/>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ref="X941:X1004" ca="1" si="48">IF(AND(C941="Smelter not listed",OR(LEN(D941)=0,LEN(E941)=0)),1,0)</f>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ref="S942:S1005" ca="1" si="49">IF(B942="","",IF(ISERROR(MATCH($E942,CL,0)),"Unknown",INDIRECT("'C'!$A$"&amp;MATCH($E942,CL,0)+1)))</f>
        <v/>
      </c>
      <c r="T942" s="155" t="str">
        <f ca="1">IF(B942="","",IF(ISERROR(MATCH($J942,SorP!$B$1:$B$6226,0)),"",INDIRECT("'SorP'!$A$"&amp;MATCH($S942&amp;$J942,SorP!C:C,0))))</f>
        <v/>
      </c>
      <c r="U942" s="168"/>
      <c r="V942" s="169" t="e">
        <f>IF(C942="",NA(),MATCH($B942&amp;$C942,'Smelter Look-up'!$J:$J,0))</f>
        <v>#N/A</v>
      </c>
      <c r="X942" s="170">
        <f t="shared" ca="1" si="48"/>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2" t="str">
        <f t="shared" ref="AB948:AB1011" si="50">IF(C948="","",B948)</f>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2" t="str">
        <f t="shared" si="50"/>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2" t="str">
        <f t="shared" si="50"/>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2" t="str">
        <f t="shared" si="50"/>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2" t="str">
        <f t="shared" si="50"/>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2" t="str">
        <f t="shared" si="50"/>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2" t="str">
        <f t="shared" si="50"/>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2" t="str">
        <f t="shared" si="50"/>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2" t="str">
        <f t="shared" si="50"/>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2" t="str">
        <f t="shared" si="50"/>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2" t="str">
        <f t="shared" si="50"/>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2" t="str">
        <f t="shared" si="50"/>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2" t="str">
        <f t="shared" si="50"/>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2" t="str">
        <f t="shared" si="50"/>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2" t="str">
        <f t="shared" si="50"/>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2" t="str">
        <f t="shared" si="50"/>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2" t="str">
        <f t="shared" si="50"/>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2" t="str">
        <f t="shared" si="50"/>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2" t="str">
        <f t="shared" si="50"/>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2" t="str">
        <f t="shared" si="50"/>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2" t="str">
        <f t="shared" si="50"/>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2" t="str">
        <f t="shared" si="50"/>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2" t="str">
        <f t="shared" si="50"/>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2" t="str">
        <f t="shared" si="50"/>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2" t="str">
        <f t="shared" si="50"/>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2" t="str">
        <f t="shared" si="50"/>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2" t="str">
        <f t="shared" si="50"/>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2" t="str">
        <f t="shared" si="50"/>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2" t="str">
        <f t="shared" si="50"/>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2" t="str">
        <f t="shared" si="50"/>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2" t="str">
        <f t="shared" si="50"/>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2" t="str">
        <f t="shared" si="50"/>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2" t="str">
        <f t="shared" si="50"/>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2" t="str">
        <f t="shared" si="50"/>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2" t="str">
        <f t="shared" si="50"/>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2" t="str">
        <f t="shared" si="50"/>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2" t="str">
        <f t="shared" si="50"/>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2" t="str">
        <f t="shared" si="50"/>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2" t="str">
        <f t="shared" si="50"/>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50"/>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50"/>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50"/>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50"/>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50"/>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si="50"/>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ref="X1005:X1068" ca="1" si="51">IF(AND(C1005="Smelter not listed",OR(LEN(D1005)=0,LEN(E1005)=0)),1,0)</f>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ref="S1006:S1069" ca="1" si="52">IF(B1006="","",IF(ISERROR(MATCH($E1006,CL,0)),"Unknown",INDIRECT("'C'!$A$"&amp;MATCH($E1006,CL,0)+1)))</f>
        <v/>
      </c>
      <c r="T1006" s="155" t="str">
        <f ca="1">IF(B1006="","",IF(ISERROR(MATCH($J1006,SorP!$B$1:$B$6226,0)),"",INDIRECT("'SorP'!$A$"&amp;MATCH($S1006&amp;$J1006,SorP!C:C,0))))</f>
        <v/>
      </c>
      <c r="U1006" s="168"/>
      <c r="V1006" s="169" t="e">
        <f>IF(C1006="",NA(),MATCH($B1006&amp;$C1006,'Smelter Look-up'!$J:$J,0))</f>
        <v>#N/A</v>
      </c>
      <c r="X1006" s="170">
        <f t="shared" ca="1" si="51"/>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2" t="str">
        <f t="shared" ref="AB1012:AB1075" si="53">IF(C1012="","",B1012)</f>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2" t="str">
        <f t="shared" si="53"/>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2" t="str">
        <f t="shared" si="53"/>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2" t="str">
        <f t="shared" si="53"/>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2" t="str">
        <f t="shared" si="53"/>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2" t="str">
        <f t="shared" si="53"/>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2" t="str">
        <f t="shared" si="53"/>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2" t="str">
        <f t="shared" si="53"/>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2" t="str">
        <f t="shared" si="53"/>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2" t="str">
        <f t="shared" si="53"/>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2" t="str">
        <f t="shared" si="53"/>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2" t="str">
        <f t="shared" si="53"/>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2" t="str">
        <f t="shared" si="53"/>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2" t="str">
        <f t="shared" si="53"/>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2" t="str">
        <f t="shared" si="53"/>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2" t="str">
        <f t="shared" si="53"/>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2" t="str">
        <f t="shared" si="53"/>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2" t="str">
        <f t="shared" si="53"/>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2" t="str">
        <f t="shared" si="53"/>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2" t="str">
        <f t="shared" si="53"/>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2" t="str">
        <f t="shared" si="53"/>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2" t="str">
        <f t="shared" si="53"/>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2" t="str">
        <f t="shared" si="53"/>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2" t="str">
        <f t="shared" si="53"/>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2" t="str">
        <f t="shared" si="53"/>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2" t="str">
        <f t="shared" si="53"/>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2" t="str">
        <f t="shared" si="53"/>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2" t="str">
        <f t="shared" si="53"/>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2" t="str">
        <f t="shared" si="53"/>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2" t="str">
        <f t="shared" si="53"/>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2" t="str">
        <f t="shared" si="53"/>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2" t="str">
        <f t="shared" si="53"/>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2" t="str">
        <f t="shared" si="53"/>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2" t="str">
        <f t="shared" si="53"/>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2" t="str">
        <f t="shared" si="53"/>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2" t="str">
        <f t="shared" si="53"/>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2" t="str">
        <f t="shared" si="53"/>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2" t="str">
        <f t="shared" si="53"/>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2" t="str">
        <f t="shared" si="53"/>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3"/>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3"/>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3"/>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3"/>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3"/>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si="53"/>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ref="X1069:X1132" ca="1" si="54">IF(AND(C1069="Smelter not listed",OR(LEN(D1069)=0,LEN(E1069)=0)),1,0)</f>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ref="S1070:S1133" ca="1" si="55">IF(B1070="","",IF(ISERROR(MATCH($E1070,CL,0)),"Unknown",INDIRECT("'C'!$A$"&amp;MATCH($E1070,CL,0)+1)))</f>
        <v/>
      </c>
      <c r="T1070" s="155" t="str">
        <f ca="1">IF(B1070="","",IF(ISERROR(MATCH($J1070,SorP!$B$1:$B$6226,0)),"",INDIRECT("'SorP'!$A$"&amp;MATCH($S1070&amp;$J1070,SorP!C:C,0))))</f>
        <v/>
      </c>
      <c r="U1070" s="168"/>
      <c r="V1070" s="169" t="e">
        <f>IF(C1070="",NA(),MATCH($B1070&amp;$C1070,'Smelter Look-up'!$J:$J,0))</f>
        <v>#N/A</v>
      </c>
      <c r="X1070" s="170">
        <f t="shared" ca="1" si="54"/>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2" t="str">
        <f t="shared" ref="AB1076:AB1139" si="56">IF(C1076="","",B1076)</f>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2" t="str">
        <f t="shared" si="56"/>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2" t="str">
        <f t="shared" si="56"/>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2" t="str">
        <f t="shared" si="56"/>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2" t="str">
        <f t="shared" si="56"/>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2" t="str">
        <f t="shared" si="56"/>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2" t="str">
        <f t="shared" si="56"/>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2" t="str">
        <f t="shared" si="56"/>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2" t="str">
        <f t="shared" si="56"/>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2" t="str">
        <f t="shared" si="56"/>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2" t="str">
        <f t="shared" si="56"/>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2" t="str">
        <f t="shared" si="56"/>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2" t="str">
        <f t="shared" si="56"/>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2" t="str">
        <f t="shared" si="56"/>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2" t="str">
        <f t="shared" si="56"/>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2" t="str">
        <f t="shared" si="56"/>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2" t="str">
        <f t="shared" si="56"/>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2" t="str">
        <f t="shared" si="56"/>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2" t="str">
        <f t="shared" si="56"/>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2" t="str">
        <f t="shared" si="56"/>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2" t="str">
        <f t="shared" si="56"/>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2" t="str">
        <f t="shared" si="56"/>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2" t="str">
        <f t="shared" si="56"/>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2" t="str">
        <f t="shared" si="56"/>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2" t="str">
        <f t="shared" si="56"/>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2" t="str">
        <f t="shared" si="56"/>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2" t="str">
        <f t="shared" si="56"/>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2" t="str">
        <f t="shared" si="56"/>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2" t="str">
        <f t="shared" si="56"/>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2" t="str">
        <f t="shared" si="56"/>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2" t="str">
        <f t="shared" si="56"/>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2" t="str">
        <f t="shared" si="56"/>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2" t="str">
        <f t="shared" si="56"/>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2" t="str">
        <f t="shared" si="56"/>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2" t="str">
        <f t="shared" si="56"/>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2" t="str">
        <f t="shared" si="56"/>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2" t="str">
        <f t="shared" si="56"/>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2" t="str">
        <f t="shared" si="56"/>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2" t="str">
        <f t="shared" si="56"/>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6"/>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6"/>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6"/>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6"/>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6"/>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si="56"/>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ref="X1133:X1196" ca="1" si="57">IF(AND(C1133="Smelter not listed",OR(LEN(D1133)=0,LEN(E1133)=0)),1,0)</f>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ref="S1134:S1197" ca="1" si="58">IF(B1134="","",IF(ISERROR(MATCH($E1134,CL,0)),"Unknown",INDIRECT("'C'!$A$"&amp;MATCH($E1134,CL,0)+1)))</f>
        <v/>
      </c>
      <c r="T1134" s="155" t="str">
        <f ca="1">IF(B1134="","",IF(ISERROR(MATCH($J1134,SorP!$B$1:$B$6226,0)),"",INDIRECT("'SorP'!$A$"&amp;MATCH($S1134&amp;$J1134,SorP!C:C,0))))</f>
        <v/>
      </c>
      <c r="U1134" s="168"/>
      <c r="V1134" s="169" t="e">
        <f>IF(C1134="",NA(),MATCH($B1134&amp;$C1134,'Smelter Look-up'!$J:$J,0))</f>
        <v>#N/A</v>
      </c>
      <c r="X1134" s="170">
        <f t="shared" ca="1" si="57"/>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2" t="str">
        <f t="shared" ref="AB1140:AB1203" si="59">IF(C1140="","",B1140)</f>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2" t="str">
        <f t="shared" si="59"/>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2" t="str">
        <f t="shared" si="59"/>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2" t="str">
        <f t="shared" si="59"/>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2" t="str">
        <f t="shared" si="59"/>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2" t="str">
        <f t="shared" si="59"/>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2" t="str">
        <f t="shared" si="59"/>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2" t="str">
        <f t="shared" si="59"/>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2" t="str">
        <f t="shared" si="59"/>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2" t="str">
        <f t="shared" si="59"/>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2" t="str">
        <f t="shared" si="59"/>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2" t="str">
        <f t="shared" si="59"/>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2" t="str">
        <f t="shared" si="59"/>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2" t="str">
        <f t="shared" si="59"/>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2" t="str">
        <f t="shared" si="59"/>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2" t="str">
        <f t="shared" si="59"/>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2" t="str">
        <f t="shared" si="59"/>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2" t="str">
        <f t="shared" si="59"/>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2" t="str">
        <f t="shared" si="59"/>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2" t="str">
        <f t="shared" si="59"/>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2" t="str">
        <f t="shared" si="59"/>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2" t="str">
        <f t="shared" si="59"/>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2" t="str">
        <f t="shared" si="59"/>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2" t="str">
        <f t="shared" si="59"/>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2" t="str">
        <f t="shared" si="59"/>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2" t="str">
        <f t="shared" si="59"/>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2" t="str">
        <f t="shared" si="59"/>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2" t="str">
        <f t="shared" si="59"/>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2" t="str">
        <f t="shared" si="59"/>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2" t="str">
        <f t="shared" si="59"/>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2" t="str">
        <f t="shared" si="59"/>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2" t="str">
        <f t="shared" si="59"/>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2" t="str">
        <f t="shared" si="59"/>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2" t="str">
        <f t="shared" si="59"/>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2" t="str">
        <f t="shared" si="59"/>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2" t="str">
        <f t="shared" si="59"/>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2" t="str">
        <f t="shared" si="59"/>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2" t="str">
        <f t="shared" si="59"/>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2" t="str">
        <f t="shared" si="59"/>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9"/>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9"/>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9"/>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9"/>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9"/>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si="59"/>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ref="X1197:X1260" ca="1" si="60">IF(AND(C1197="Smelter not listed",OR(LEN(D1197)=0,LEN(E1197)=0)),1,0)</f>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ref="S1198:S1261" ca="1" si="61">IF(B1198="","",IF(ISERROR(MATCH($E1198,CL,0)),"Unknown",INDIRECT("'C'!$A$"&amp;MATCH($E1198,CL,0)+1)))</f>
        <v/>
      </c>
      <c r="T1198" s="155" t="str">
        <f ca="1">IF(B1198="","",IF(ISERROR(MATCH($J1198,SorP!$B$1:$B$6226,0)),"",INDIRECT("'SorP'!$A$"&amp;MATCH($S1198&amp;$J1198,SorP!C:C,0))))</f>
        <v/>
      </c>
      <c r="U1198" s="168"/>
      <c r="V1198" s="169" t="e">
        <f>IF(C1198="",NA(),MATCH($B1198&amp;$C1198,'Smelter Look-up'!$J:$J,0))</f>
        <v>#N/A</v>
      </c>
      <c r="X1198" s="170">
        <f t="shared" ca="1" si="60"/>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2" t="str">
        <f t="shared" ref="AB1204:AB1267" si="62">IF(C1204="","",B1204)</f>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2" t="str">
        <f t="shared" si="62"/>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2" t="str">
        <f t="shared" si="62"/>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2" t="str">
        <f t="shared" si="62"/>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2" t="str">
        <f t="shared" si="62"/>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2" t="str">
        <f t="shared" si="62"/>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2" t="str">
        <f t="shared" si="62"/>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2" t="str">
        <f t="shared" si="62"/>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2" t="str">
        <f t="shared" si="62"/>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2" t="str">
        <f t="shared" si="62"/>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2" t="str">
        <f t="shared" si="62"/>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2" t="str">
        <f t="shared" si="62"/>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2" t="str">
        <f t="shared" si="62"/>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2" t="str">
        <f t="shared" si="62"/>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2" t="str">
        <f t="shared" si="62"/>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2" t="str">
        <f t="shared" si="62"/>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2" t="str">
        <f t="shared" si="62"/>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2" t="str">
        <f t="shared" si="62"/>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2" t="str">
        <f t="shared" si="62"/>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2" t="str">
        <f t="shared" si="62"/>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2" t="str">
        <f t="shared" si="62"/>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2" t="str">
        <f t="shared" si="62"/>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2" t="str">
        <f t="shared" si="62"/>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2" t="str">
        <f t="shared" si="62"/>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2" t="str">
        <f t="shared" si="62"/>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2" t="str">
        <f t="shared" si="62"/>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2" t="str">
        <f t="shared" si="62"/>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2" t="str">
        <f t="shared" si="62"/>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2" t="str">
        <f t="shared" si="62"/>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2" t="str">
        <f t="shared" si="62"/>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2" t="str">
        <f t="shared" si="62"/>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2" t="str">
        <f t="shared" si="62"/>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2" t="str">
        <f t="shared" si="62"/>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2" t="str">
        <f t="shared" si="62"/>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2" t="str">
        <f t="shared" si="62"/>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2" t="str">
        <f t="shared" si="62"/>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2" t="str">
        <f t="shared" si="62"/>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2" t="str">
        <f t="shared" si="62"/>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2" t="str">
        <f t="shared" si="62"/>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62"/>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62"/>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62"/>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62"/>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62"/>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si="62"/>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ref="X1261:X1324" ca="1" si="63">IF(AND(C1261="Smelter not listed",OR(LEN(D1261)=0,LEN(E1261)=0)),1,0)</f>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ref="S1262:S1325" ca="1" si="64">IF(B1262="","",IF(ISERROR(MATCH($E1262,CL,0)),"Unknown",INDIRECT("'C'!$A$"&amp;MATCH($E1262,CL,0)+1)))</f>
        <v/>
      </c>
      <c r="T1262" s="155" t="str">
        <f ca="1">IF(B1262="","",IF(ISERROR(MATCH($J1262,SorP!$B$1:$B$6226,0)),"",INDIRECT("'SorP'!$A$"&amp;MATCH($S1262&amp;$J1262,SorP!C:C,0))))</f>
        <v/>
      </c>
      <c r="U1262" s="168"/>
      <c r="V1262" s="169" t="e">
        <f>IF(C1262="",NA(),MATCH($B1262&amp;$C1262,'Smelter Look-up'!$J:$J,0))</f>
        <v>#N/A</v>
      </c>
      <c r="X1262" s="170">
        <f t="shared" ca="1" si="63"/>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2" t="str">
        <f t="shared" ref="AB1268:AB1331" si="65">IF(C1268="","",B1268)</f>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2" t="str">
        <f t="shared" si="65"/>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2" t="str">
        <f t="shared" si="65"/>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2" t="str">
        <f t="shared" si="65"/>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2" t="str">
        <f t="shared" si="65"/>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2" t="str">
        <f t="shared" si="65"/>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2" t="str">
        <f t="shared" si="65"/>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2" t="str">
        <f t="shared" si="65"/>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2" t="str">
        <f t="shared" si="65"/>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2" t="str">
        <f t="shared" si="65"/>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2" t="str">
        <f t="shared" si="65"/>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2" t="str">
        <f t="shared" si="65"/>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2" t="str">
        <f t="shared" si="65"/>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2" t="str">
        <f t="shared" si="65"/>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2" t="str">
        <f t="shared" si="65"/>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2" t="str">
        <f t="shared" si="65"/>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2" t="str">
        <f t="shared" si="65"/>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2" t="str">
        <f t="shared" si="65"/>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2" t="str">
        <f t="shared" si="65"/>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2" t="str">
        <f t="shared" si="65"/>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2" t="str">
        <f t="shared" si="65"/>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2" t="str">
        <f t="shared" si="65"/>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2" t="str">
        <f t="shared" si="65"/>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2" t="str">
        <f t="shared" si="65"/>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2" t="str">
        <f t="shared" si="65"/>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2" t="str">
        <f t="shared" si="65"/>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2" t="str">
        <f t="shared" si="65"/>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2" t="str">
        <f t="shared" si="65"/>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2" t="str">
        <f t="shared" si="65"/>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2" t="str">
        <f t="shared" si="65"/>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2" t="str">
        <f t="shared" si="65"/>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2" t="str">
        <f t="shared" si="65"/>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2" t="str">
        <f t="shared" si="65"/>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2" t="str">
        <f t="shared" si="65"/>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2" t="str">
        <f t="shared" si="65"/>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2" t="str">
        <f t="shared" si="65"/>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2" t="str">
        <f t="shared" si="65"/>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2" t="str">
        <f t="shared" si="65"/>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2" t="str">
        <f t="shared" si="65"/>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5"/>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5"/>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5"/>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5"/>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5"/>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si="65"/>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ref="X1325:X1388" ca="1" si="66">IF(AND(C1325="Smelter not listed",OR(LEN(D1325)=0,LEN(E1325)=0)),1,0)</f>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ref="S1326:S1389" ca="1" si="67">IF(B1326="","",IF(ISERROR(MATCH($E1326,CL,0)),"Unknown",INDIRECT("'C'!$A$"&amp;MATCH($E1326,CL,0)+1)))</f>
        <v/>
      </c>
      <c r="T1326" s="155" t="str">
        <f ca="1">IF(B1326="","",IF(ISERROR(MATCH($J1326,SorP!$B$1:$B$6226,0)),"",INDIRECT("'SorP'!$A$"&amp;MATCH($S1326&amp;$J1326,SorP!C:C,0))))</f>
        <v/>
      </c>
      <c r="U1326" s="168"/>
      <c r="V1326" s="169" t="e">
        <f>IF(C1326="",NA(),MATCH($B1326&amp;$C1326,'Smelter Look-up'!$J:$J,0))</f>
        <v>#N/A</v>
      </c>
      <c r="X1326" s="170">
        <f t="shared" ca="1" si="66"/>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2" t="str">
        <f t="shared" ref="AB1332:AB1395" si="68">IF(C1332="","",B1332)</f>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2" t="str">
        <f t="shared" si="68"/>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2" t="str">
        <f t="shared" si="68"/>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2" t="str">
        <f t="shared" si="68"/>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2" t="str">
        <f t="shared" si="68"/>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2" t="str">
        <f t="shared" si="68"/>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2" t="str">
        <f t="shared" si="68"/>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2" t="str">
        <f t="shared" si="68"/>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2" t="str">
        <f t="shared" si="68"/>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2" t="str">
        <f t="shared" si="68"/>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2" t="str">
        <f t="shared" si="68"/>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2" t="str">
        <f t="shared" si="68"/>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2" t="str">
        <f t="shared" si="68"/>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2" t="str">
        <f t="shared" si="68"/>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2" t="str">
        <f t="shared" si="68"/>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2" t="str">
        <f t="shared" si="68"/>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2" t="str">
        <f t="shared" si="68"/>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2" t="str">
        <f t="shared" si="68"/>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2" t="str">
        <f t="shared" si="68"/>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2" t="str">
        <f t="shared" si="68"/>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2" t="str">
        <f t="shared" si="68"/>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2" t="str">
        <f t="shared" si="68"/>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2" t="str">
        <f t="shared" si="68"/>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2" t="str">
        <f t="shared" si="68"/>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2" t="str">
        <f t="shared" si="68"/>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2" t="str">
        <f t="shared" si="68"/>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2" t="str">
        <f t="shared" si="68"/>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2" t="str">
        <f t="shared" si="68"/>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2" t="str">
        <f t="shared" si="68"/>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2" t="str">
        <f t="shared" si="68"/>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2" t="str">
        <f t="shared" si="68"/>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2" t="str">
        <f t="shared" si="68"/>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2" t="str">
        <f t="shared" si="68"/>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2" t="str">
        <f t="shared" si="68"/>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2" t="str">
        <f t="shared" si="68"/>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2" t="str">
        <f t="shared" si="68"/>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2" t="str">
        <f t="shared" si="68"/>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2" t="str">
        <f t="shared" si="68"/>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2" t="str">
        <f t="shared" si="68"/>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8"/>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8"/>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8"/>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8"/>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8"/>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si="68"/>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ref="X1389:X1452" ca="1" si="69">IF(AND(C1389="Smelter not listed",OR(LEN(D1389)=0,LEN(E1389)=0)),1,0)</f>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ref="S1390:S1453" ca="1" si="70">IF(B1390="","",IF(ISERROR(MATCH($E1390,CL,0)),"Unknown",INDIRECT("'C'!$A$"&amp;MATCH($E1390,CL,0)+1)))</f>
        <v/>
      </c>
      <c r="T1390" s="155" t="str">
        <f ca="1">IF(B1390="","",IF(ISERROR(MATCH($J1390,SorP!$B$1:$B$6226,0)),"",INDIRECT("'SorP'!$A$"&amp;MATCH($S1390&amp;$J1390,SorP!C:C,0))))</f>
        <v/>
      </c>
      <c r="U1390" s="168"/>
      <c r="V1390" s="169" t="e">
        <f>IF(C1390="",NA(),MATCH($B1390&amp;$C1390,'Smelter Look-up'!$J:$J,0))</f>
        <v>#N/A</v>
      </c>
      <c r="X1390" s="170">
        <f t="shared" ca="1" si="69"/>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2" t="str">
        <f t="shared" ref="AB1396:AB1459" si="71">IF(C1396="","",B1396)</f>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2" t="str">
        <f t="shared" si="71"/>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2" t="str">
        <f t="shared" si="71"/>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2" t="str">
        <f t="shared" si="71"/>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2" t="str">
        <f t="shared" si="71"/>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2" t="str">
        <f t="shared" si="71"/>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2" t="str">
        <f t="shared" si="71"/>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2" t="str">
        <f t="shared" si="71"/>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2" t="str">
        <f t="shared" si="71"/>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2" t="str">
        <f t="shared" si="71"/>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2" t="str">
        <f t="shared" si="71"/>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2" t="str">
        <f t="shared" si="71"/>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2" t="str">
        <f t="shared" si="71"/>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2" t="str">
        <f t="shared" si="71"/>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2" t="str">
        <f t="shared" si="71"/>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2" t="str">
        <f t="shared" si="71"/>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2" t="str">
        <f t="shared" si="71"/>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2" t="str">
        <f t="shared" si="71"/>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2" t="str">
        <f t="shared" si="71"/>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2" t="str">
        <f t="shared" si="71"/>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2" t="str">
        <f t="shared" si="71"/>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2" t="str">
        <f t="shared" si="71"/>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2" t="str">
        <f t="shared" si="71"/>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2" t="str">
        <f t="shared" si="71"/>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2" t="str">
        <f t="shared" si="71"/>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2" t="str">
        <f t="shared" si="71"/>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2" t="str">
        <f t="shared" si="71"/>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2" t="str">
        <f t="shared" si="71"/>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2" t="str">
        <f t="shared" si="71"/>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2" t="str">
        <f t="shared" si="71"/>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2" t="str">
        <f t="shared" si="71"/>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2" t="str">
        <f t="shared" si="71"/>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2" t="str">
        <f t="shared" si="71"/>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2" t="str">
        <f t="shared" si="71"/>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2" t="str">
        <f t="shared" si="71"/>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2" t="str">
        <f t="shared" si="71"/>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2" t="str">
        <f t="shared" si="71"/>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2" t="str">
        <f t="shared" si="71"/>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2" t="str">
        <f t="shared" si="71"/>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71"/>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71"/>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71"/>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71"/>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71"/>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si="71"/>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ref="X1453:X1516" ca="1" si="72">IF(AND(C1453="Smelter not listed",OR(LEN(D1453)=0,LEN(E1453)=0)),1,0)</f>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ref="S1454:S1517" ca="1" si="73">IF(B1454="","",IF(ISERROR(MATCH($E1454,CL,0)),"Unknown",INDIRECT("'C'!$A$"&amp;MATCH($E1454,CL,0)+1)))</f>
        <v/>
      </c>
      <c r="T1454" s="155" t="str">
        <f ca="1">IF(B1454="","",IF(ISERROR(MATCH($J1454,SorP!$B$1:$B$6226,0)),"",INDIRECT("'SorP'!$A$"&amp;MATCH($S1454&amp;$J1454,SorP!C:C,0))))</f>
        <v/>
      </c>
      <c r="U1454" s="168"/>
      <c r="V1454" s="169" t="e">
        <f>IF(C1454="",NA(),MATCH($B1454&amp;$C1454,'Smelter Look-up'!$J:$J,0))</f>
        <v>#N/A</v>
      </c>
      <c r="X1454" s="170">
        <f t="shared" ca="1" si="72"/>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2" t="str">
        <f t="shared" ref="AB1460:AB1523" si="74">IF(C1460="","",B1460)</f>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2" t="str">
        <f t="shared" si="74"/>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2" t="str">
        <f t="shared" si="74"/>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2" t="str">
        <f t="shared" si="74"/>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2" t="str">
        <f t="shared" si="74"/>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2" t="str">
        <f t="shared" si="74"/>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2" t="str">
        <f t="shared" si="74"/>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2" t="str">
        <f t="shared" si="74"/>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2" t="str">
        <f t="shared" si="74"/>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2" t="str">
        <f t="shared" si="74"/>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2" t="str">
        <f t="shared" si="74"/>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2" t="str">
        <f t="shared" si="74"/>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2" t="str">
        <f t="shared" si="74"/>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2" t="str">
        <f t="shared" si="74"/>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2" t="str">
        <f t="shared" si="74"/>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2" t="str">
        <f t="shared" si="74"/>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2" t="str">
        <f t="shared" si="74"/>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2" t="str">
        <f t="shared" si="74"/>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2" t="str">
        <f t="shared" si="74"/>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2" t="str">
        <f t="shared" si="74"/>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2" t="str">
        <f t="shared" si="74"/>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2" t="str">
        <f t="shared" si="74"/>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2" t="str">
        <f t="shared" si="74"/>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2" t="str">
        <f t="shared" si="74"/>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2" t="str">
        <f t="shared" si="74"/>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2" t="str">
        <f t="shared" si="74"/>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2" t="str">
        <f t="shared" si="74"/>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2" t="str">
        <f t="shared" si="74"/>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2" t="str">
        <f t="shared" si="74"/>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2" t="str">
        <f t="shared" si="74"/>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2" t="str">
        <f t="shared" si="74"/>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2" t="str">
        <f t="shared" si="74"/>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2" t="str">
        <f t="shared" si="74"/>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2" t="str">
        <f t="shared" si="74"/>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2" t="str">
        <f t="shared" si="74"/>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2" t="str">
        <f t="shared" si="74"/>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2" t="str">
        <f t="shared" si="74"/>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2" t="str">
        <f t="shared" si="74"/>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2" t="str">
        <f t="shared" si="74"/>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4"/>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4"/>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4"/>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4"/>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4"/>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si="74"/>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ref="X1517:X1580" ca="1" si="75">IF(AND(C1517="Smelter not listed",OR(LEN(D1517)=0,LEN(E1517)=0)),1,0)</f>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ref="S1518:S1581" ca="1" si="76">IF(B1518="","",IF(ISERROR(MATCH($E1518,CL,0)),"Unknown",INDIRECT("'C'!$A$"&amp;MATCH($E1518,CL,0)+1)))</f>
        <v/>
      </c>
      <c r="T1518" s="155" t="str">
        <f ca="1">IF(B1518="","",IF(ISERROR(MATCH($J1518,SorP!$B$1:$B$6226,0)),"",INDIRECT("'SorP'!$A$"&amp;MATCH($S1518&amp;$J1518,SorP!C:C,0))))</f>
        <v/>
      </c>
      <c r="U1518" s="168"/>
      <c r="V1518" s="169" t="e">
        <f>IF(C1518="",NA(),MATCH($B1518&amp;$C1518,'Smelter Look-up'!$J:$J,0))</f>
        <v>#N/A</v>
      </c>
      <c r="X1518" s="170">
        <f t="shared" ca="1" si="75"/>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2" t="str">
        <f t="shared" ref="AB1524:AB1587" si="77">IF(C1524="","",B1524)</f>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2" t="str">
        <f t="shared" si="77"/>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2" t="str">
        <f t="shared" si="77"/>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2" t="str">
        <f t="shared" si="77"/>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2" t="str">
        <f t="shared" si="77"/>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2" t="str">
        <f t="shared" si="77"/>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2" t="str">
        <f t="shared" si="77"/>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2" t="str">
        <f t="shared" si="77"/>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2" t="str">
        <f t="shared" si="77"/>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2" t="str">
        <f t="shared" si="77"/>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2" t="str">
        <f t="shared" si="77"/>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2" t="str">
        <f t="shared" si="77"/>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2" t="str">
        <f t="shared" si="77"/>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2" t="str">
        <f t="shared" si="77"/>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2" t="str">
        <f t="shared" si="77"/>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2" t="str">
        <f t="shared" si="77"/>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2" t="str">
        <f t="shared" si="77"/>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2" t="str">
        <f t="shared" si="77"/>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2" t="str">
        <f t="shared" si="77"/>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2" t="str">
        <f t="shared" si="77"/>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2" t="str">
        <f t="shared" si="77"/>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2" t="str">
        <f t="shared" si="77"/>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2" t="str">
        <f t="shared" si="77"/>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2" t="str">
        <f t="shared" si="77"/>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2" t="str">
        <f t="shared" si="77"/>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2" t="str">
        <f t="shared" si="77"/>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2" t="str">
        <f t="shared" si="77"/>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2" t="str">
        <f t="shared" si="77"/>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2" t="str">
        <f t="shared" si="77"/>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2" t="str">
        <f t="shared" si="77"/>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2" t="str">
        <f t="shared" si="77"/>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2" t="str">
        <f t="shared" si="77"/>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2" t="str">
        <f t="shared" si="77"/>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2" t="str">
        <f t="shared" si="77"/>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2" t="str">
        <f t="shared" si="77"/>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2" t="str">
        <f t="shared" si="77"/>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2" t="str">
        <f t="shared" si="77"/>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2" t="str">
        <f t="shared" si="77"/>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2" t="str">
        <f t="shared" si="77"/>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7"/>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7"/>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7"/>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7"/>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7"/>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si="77"/>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ref="X1581:X1644" ca="1" si="78">IF(AND(C1581="Smelter not listed",OR(LEN(D1581)=0,LEN(E1581)=0)),1,0)</f>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ref="S1582:S1645" ca="1" si="79">IF(B1582="","",IF(ISERROR(MATCH($E1582,CL,0)),"Unknown",INDIRECT("'C'!$A$"&amp;MATCH($E1582,CL,0)+1)))</f>
        <v/>
      </c>
      <c r="T1582" s="155" t="str">
        <f ca="1">IF(B1582="","",IF(ISERROR(MATCH($J1582,SorP!$B$1:$B$6226,0)),"",INDIRECT("'SorP'!$A$"&amp;MATCH($S1582&amp;$J1582,SorP!C:C,0))))</f>
        <v/>
      </c>
      <c r="U1582" s="168"/>
      <c r="V1582" s="169" t="e">
        <f>IF(C1582="",NA(),MATCH($B1582&amp;$C1582,'Smelter Look-up'!$J:$J,0))</f>
        <v>#N/A</v>
      </c>
      <c r="X1582" s="170">
        <f t="shared" ca="1" si="78"/>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2" t="str">
        <f t="shared" ref="AB1588:AB1651" si="80">IF(C1588="","",B1588)</f>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2" t="str">
        <f t="shared" si="80"/>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2" t="str">
        <f t="shared" si="80"/>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2" t="str">
        <f t="shared" si="80"/>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2" t="str">
        <f t="shared" si="80"/>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2" t="str">
        <f t="shared" si="80"/>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2" t="str">
        <f t="shared" si="80"/>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2" t="str">
        <f t="shared" si="80"/>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2" t="str">
        <f t="shared" si="80"/>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2" t="str">
        <f t="shared" si="80"/>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2" t="str">
        <f t="shared" si="80"/>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2" t="str">
        <f t="shared" si="80"/>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2" t="str">
        <f t="shared" si="80"/>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2" t="str">
        <f t="shared" si="80"/>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2" t="str">
        <f t="shared" si="80"/>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2" t="str">
        <f t="shared" si="80"/>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2" t="str">
        <f t="shared" si="80"/>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2" t="str">
        <f t="shared" si="80"/>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2" t="str">
        <f t="shared" si="80"/>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2" t="str">
        <f t="shared" si="80"/>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2" t="str">
        <f t="shared" si="80"/>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2" t="str">
        <f t="shared" si="80"/>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2" t="str">
        <f t="shared" si="80"/>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2" t="str">
        <f t="shared" si="80"/>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2" t="str">
        <f t="shared" si="80"/>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2" t="str">
        <f t="shared" si="80"/>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2" t="str">
        <f t="shared" si="80"/>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2" t="str">
        <f t="shared" si="80"/>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2" t="str">
        <f t="shared" si="80"/>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2" t="str">
        <f t="shared" si="80"/>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2" t="str">
        <f t="shared" si="80"/>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2" t="str">
        <f t="shared" si="80"/>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2" t="str">
        <f t="shared" si="80"/>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2" t="str">
        <f t="shared" si="80"/>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2" t="str">
        <f t="shared" si="80"/>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2" t="str">
        <f t="shared" si="80"/>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2" t="str">
        <f t="shared" si="80"/>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2" t="str">
        <f t="shared" si="80"/>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2" t="str">
        <f t="shared" si="80"/>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80"/>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80"/>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80"/>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80"/>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80"/>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si="80"/>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ref="X1645:X1708" ca="1" si="81">IF(AND(C1645="Smelter not listed",OR(LEN(D1645)=0,LEN(E1645)=0)),1,0)</f>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ref="S1646:S1709" ca="1" si="82">IF(B1646="","",IF(ISERROR(MATCH($E1646,CL,0)),"Unknown",INDIRECT("'C'!$A$"&amp;MATCH($E1646,CL,0)+1)))</f>
        <v/>
      </c>
      <c r="T1646" s="155" t="str">
        <f ca="1">IF(B1646="","",IF(ISERROR(MATCH($J1646,SorP!$B$1:$B$6226,0)),"",INDIRECT("'SorP'!$A$"&amp;MATCH($S1646&amp;$J1646,SorP!C:C,0))))</f>
        <v/>
      </c>
      <c r="U1646" s="168"/>
      <c r="V1646" s="169" t="e">
        <f>IF(C1646="",NA(),MATCH($B1646&amp;$C1646,'Smelter Look-up'!$J:$J,0))</f>
        <v>#N/A</v>
      </c>
      <c r="X1646" s="170">
        <f t="shared" ca="1" si="81"/>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2" t="str">
        <f t="shared" ref="AB1652:AB1715" si="83">IF(C1652="","",B1652)</f>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2" t="str">
        <f t="shared" si="83"/>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2" t="str">
        <f t="shared" si="83"/>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2" t="str">
        <f t="shared" si="83"/>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2" t="str">
        <f t="shared" si="83"/>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2" t="str">
        <f t="shared" si="83"/>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2" t="str">
        <f t="shared" si="83"/>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2" t="str">
        <f t="shared" si="83"/>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2" t="str">
        <f t="shared" si="83"/>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2" t="str">
        <f t="shared" si="83"/>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2" t="str">
        <f t="shared" si="83"/>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2" t="str">
        <f t="shared" si="83"/>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2" t="str">
        <f t="shared" si="83"/>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2" t="str">
        <f t="shared" si="83"/>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2" t="str">
        <f t="shared" si="83"/>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2" t="str">
        <f t="shared" si="83"/>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2" t="str">
        <f t="shared" si="83"/>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2" t="str">
        <f t="shared" si="83"/>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2" t="str">
        <f t="shared" si="83"/>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2" t="str">
        <f t="shared" si="83"/>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2" t="str">
        <f t="shared" si="83"/>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2" t="str">
        <f t="shared" si="83"/>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2" t="str">
        <f t="shared" si="83"/>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2" t="str">
        <f t="shared" si="83"/>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2" t="str">
        <f t="shared" si="83"/>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2" t="str">
        <f t="shared" si="83"/>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2" t="str">
        <f t="shared" si="83"/>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2" t="str">
        <f t="shared" si="83"/>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2" t="str">
        <f t="shared" si="83"/>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2" t="str">
        <f t="shared" si="83"/>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2" t="str">
        <f t="shared" si="83"/>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2" t="str">
        <f t="shared" si="83"/>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2" t="str">
        <f t="shared" si="83"/>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2" t="str">
        <f t="shared" si="83"/>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2" t="str">
        <f t="shared" si="83"/>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2" t="str">
        <f t="shared" si="83"/>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2" t="str">
        <f t="shared" si="83"/>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2" t="str">
        <f t="shared" si="83"/>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2" t="str">
        <f t="shared" si="83"/>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3"/>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3"/>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3"/>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3"/>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3"/>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si="83"/>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ref="X1709:X1772" ca="1" si="84">IF(AND(C1709="Smelter not listed",OR(LEN(D1709)=0,LEN(E1709)=0)),1,0)</f>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ref="S1710:S1773" ca="1" si="85">IF(B1710="","",IF(ISERROR(MATCH($E1710,CL,0)),"Unknown",INDIRECT("'C'!$A$"&amp;MATCH($E1710,CL,0)+1)))</f>
        <v/>
      </c>
      <c r="T1710" s="155" t="str">
        <f ca="1">IF(B1710="","",IF(ISERROR(MATCH($J1710,SorP!$B$1:$B$6226,0)),"",INDIRECT("'SorP'!$A$"&amp;MATCH($S1710&amp;$J1710,SorP!C:C,0))))</f>
        <v/>
      </c>
      <c r="U1710" s="168"/>
      <c r="V1710" s="169" t="e">
        <f>IF(C1710="",NA(),MATCH($B1710&amp;$C1710,'Smelter Look-up'!$J:$J,0))</f>
        <v>#N/A</v>
      </c>
      <c r="X1710" s="170">
        <f t="shared" ca="1" si="84"/>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2" t="str">
        <f t="shared" ref="AB1716:AB1779" si="86">IF(C1716="","",B1716)</f>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2" t="str">
        <f t="shared" si="86"/>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2" t="str">
        <f t="shared" si="86"/>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2" t="str">
        <f t="shared" si="86"/>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2" t="str">
        <f t="shared" si="86"/>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2" t="str">
        <f t="shared" si="86"/>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2" t="str">
        <f t="shared" si="86"/>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2" t="str">
        <f t="shared" si="86"/>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2" t="str">
        <f t="shared" si="86"/>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2" t="str">
        <f t="shared" si="86"/>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2" t="str">
        <f t="shared" si="86"/>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2" t="str">
        <f t="shared" si="86"/>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2" t="str">
        <f t="shared" si="86"/>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2" t="str">
        <f t="shared" si="86"/>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2" t="str">
        <f t="shared" si="86"/>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2" t="str">
        <f t="shared" si="86"/>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2" t="str">
        <f t="shared" si="86"/>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2" t="str">
        <f t="shared" si="86"/>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2" t="str">
        <f t="shared" si="86"/>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2" t="str">
        <f t="shared" si="86"/>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2" t="str">
        <f t="shared" si="86"/>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2" t="str">
        <f t="shared" si="86"/>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2" t="str">
        <f t="shared" si="86"/>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2" t="str">
        <f t="shared" si="86"/>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2" t="str">
        <f t="shared" si="86"/>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2" t="str">
        <f t="shared" si="86"/>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2" t="str">
        <f t="shared" si="86"/>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2" t="str">
        <f t="shared" si="86"/>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2" t="str">
        <f t="shared" si="86"/>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2" t="str">
        <f t="shared" si="86"/>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2" t="str">
        <f t="shared" si="86"/>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2" t="str">
        <f t="shared" si="86"/>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2" t="str">
        <f t="shared" si="86"/>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2" t="str">
        <f t="shared" si="86"/>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2" t="str">
        <f t="shared" si="86"/>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2" t="str">
        <f t="shared" si="86"/>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2" t="str">
        <f t="shared" si="86"/>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2" t="str">
        <f t="shared" si="86"/>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2" t="str">
        <f t="shared" si="86"/>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6"/>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6"/>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6"/>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6"/>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6"/>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si="86"/>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ref="X1773:X1836" ca="1" si="87">IF(AND(C1773="Smelter not listed",OR(LEN(D1773)=0,LEN(E1773)=0)),1,0)</f>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ref="S1774:S1837" ca="1" si="88">IF(B1774="","",IF(ISERROR(MATCH($E1774,CL,0)),"Unknown",INDIRECT("'C'!$A$"&amp;MATCH($E1774,CL,0)+1)))</f>
        <v/>
      </c>
      <c r="T1774" s="155" t="str">
        <f ca="1">IF(B1774="","",IF(ISERROR(MATCH($J1774,SorP!$B$1:$B$6226,0)),"",INDIRECT("'SorP'!$A$"&amp;MATCH($S1774&amp;$J1774,SorP!C:C,0))))</f>
        <v/>
      </c>
      <c r="U1774" s="168"/>
      <c r="V1774" s="169" t="e">
        <f>IF(C1774="",NA(),MATCH($B1774&amp;$C1774,'Smelter Look-up'!$J:$J,0))</f>
        <v>#N/A</v>
      </c>
      <c r="X1774" s="170">
        <f t="shared" ca="1" si="87"/>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2" t="str">
        <f t="shared" ref="AB1780:AB1843" si="89">IF(C1780="","",B1780)</f>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2" t="str">
        <f t="shared" si="89"/>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2" t="str">
        <f t="shared" si="89"/>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2" t="str">
        <f t="shared" si="89"/>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2" t="str">
        <f t="shared" si="89"/>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2" t="str">
        <f t="shared" si="89"/>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2" t="str">
        <f t="shared" si="89"/>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2" t="str">
        <f t="shared" si="89"/>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2" t="str">
        <f t="shared" si="89"/>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2" t="str">
        <f t="shared" si="89"/>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2" t="str">
        <f t="shared" si="89"/>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2" t="str">
        <f t="shared" si="89"/>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2" t="str">
        <f t="shared" si="89"/>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2" t="str">
        <f t="shared" si="89"/>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2" t="str">
        <f t="shared" si="89"/>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2" t="str">
        <f t="shared" si="89"/>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2" t="str">
        <f t="shared" si="89"/>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2" t="str">
        <f t="shared" si="89"/>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2" t="str">
        <f t="shared" si="89"/>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2" t="str">
        <f t="shared" si="89"/>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2" t="str">
        <f t="shared" si="89"/>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2" t="str">
        <f t="shared" si="89"/>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2" t="str">
        <f t="shared" si="89"/>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2" t="str">
        <f t="shared" si="89"/>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2" t="str">
        <f t="shared" si="89"/>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2" t="str">
        <f t="shared" si="89"/>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2" t="str">
        <f t="shared" si="89"/>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2" t="str">
        <f t="shared" si="89"/>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2" t="str">
        <f t="shared" si="89"/>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2" t="str">
        <f t="shared" si="89"/>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2" t="str">
        <f t="shared" si="89"/>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2" t="str">
        <f t="shared" si="89"/>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2" t="str">
        <f t="shared" si="89"/>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2" t="str">
        <f t="shared" si="89"/>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2" t="str">
        <f t="shared" si="89"/>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2" t="str">
        <f t="shared" si="89"/>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2" t="str">
        <f t="shared" si="89"/>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2" t="str">
        <f t="shared" si="89"/>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2" t="str">
        <f t="shared" si="89"/>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9"/>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9"/>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9"/>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9"/>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9"/>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si="89"/>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ref="X1837:X1900" ca="1" si="90">IF(AND(C1837="Smelter not listed",OR(LEN(D1837)=0,LEN(E1837)=0)),1,0)</f>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ref="S1838:S1901" ca="1" si="91">IF(B1838="","",IF(ISERROR(MATCH($E1838,CL,0)),"Unknown",INDIRECT("'C'!$A$"&amp;MATCH($E1838,CL,0)+1)))</f>
        <v/>
      </c>
      <c r="T1838" s="155" t="str">
        <f ca="1">IF(B1838="","",IF(ISERROR(MATCH($J1838,SorP!$B$1:$B$6226,0)),"",INDIRECT("'SorP'!$A$"&amp;MATCH($S1838&amp;$J1838,SorP!C:C,0))))</f>
        <v/>
      </c>
      <c r="U1838" s="168"/>
      <c r="V1838" s="169" t="e">
        <f>IF(C1838="",NA(),MATCH($B1838&amp;$C1838,'Smelter Look-up'!$J:$J,0))</f>
        <v>#N/A</v>
      </c>
      <c r="X1838" s="170">
        <f t="shared" ca="1" si="90"/>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2" t="str">
        <f t="shared" ref="AB1844:AB1907" si="92">IF(C1844="","",B1844)</f>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2" t="str">
        <f t="shared" si="92"/>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2" t="str">
        <f t="shared" si="92"/>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2" t="str">
        <f t="shared" si="92"/>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2" t="str">
        <f t="shared" si="92"/>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2" t="str">
        <f t="shared" si="92"/>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2" t="str">
        <f t="shared" si="92"/>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2" t="str">
        <f t="shared" si="92"/>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2" t="str">
        <f t="shared" si="92"/>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2" t="str">
        <f t="shared" si="92"/>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2" t="str">
        <f t="shared" si="92"/>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2" t="str">
        <f t="shared" si="92"/>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2" t="str">
        <f t="shared" si="92"/>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2" t="str">
        <f t="shared" si="92"/>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2" t="str">
        <f t="shared" si="92"/>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2" t="str">
        <f t="shared" si="92"/>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2" t="str">
        <f t="shared" si="92"/>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2" t="str">
        <f t="shared" si="92"/>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2" t="str">
        <f t="shared" si="92"/>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2" t="str">
        <f t="shared" si="92"/>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2" t="str">
        <f t="shared" si="92"/>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2" t="str">
        <f t="shared" si="92"/>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2" t="str">
        <f t="shared" si="92"/>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2" t="str">
        <f t="shared" si="92"/>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2" t="str">
        <f t="shared" si="92"/>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2" t="str">
        <f t="shared" si="92"/>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2" t="str">
        <f t="shared" si="92"/>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2" t="str">
        <f t="shared" si="92"/>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2" t="str">
        <f t="shared" si="92"/>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2" t="str">
        <f t="shared" si="92"/>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2" t="str">
        <f t="shared" si="92"/>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2" t="str">
        <f t="shared" si="92"/>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2" t="str">
        <f t="shared" si="92"/>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2" t="str">
        <f t="shared" si="92"/>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2" t="str">
        <f t="shared" si="92"/>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2" t="str">
        <f t="shared" si="92"/>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2" t="str">
        <f t="shared" si="92"/>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2" t="str">
        <f t="shared" si="92"/>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2" t="str">
        <f t="shared" si="92"/>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92"/>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92"/>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92"/>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92"/>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92"/>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si="92"/>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ref="X1901:X1964" ca="1" si="93">IF(AND(C1901="Smelter not listed",OR(LEN(D1901)=0,LEN(E1901)=0)),1,0)</f>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ref="S1902:S1965" ca="1" si="94">IF(B1902="","",IF(ISERROR(MATCH($E1902,CL,0)),"Unknown",INDIRECT("'C'!$A$"&amp;MATCH($E1902,CL,0)+1)))</f>
        <v/>
      </c>
      <c r="T1902" s="155" t="str">
        <f ca="1">IF(B1902="","",IF(ISERROR(MATCH($J1902,SorP!$B$1:$B$6226,0)),"",INDIRECT("'SorP'!$A$"&amp;MATCH($S1902&amp;$J1902,SorP!C:C,0))))</f>
        <v/>
      </c>
      <c r="U1902" s="168"/>
      <c r="V1902" s="169" t="e">
        <f>IF(C1902="",NA(),MATCH($B1902&amp;$C1902,'Smelter Look-up'!$J:$J,0))</f>
        <v>#N/A</v>
      </c>
      <c r="X1902" s="170">
        <f t="shared" ca="1" si="93"/>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2" t="str">
        <f t="shared" ref="AB1908:AB1971" si="95">IF(C1908="","",B1908)</f>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2" t="str">
        <f t="shared" si="95"/>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2" t="str">
        <f t="shared" si="95"/>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2" t="str">
        <f t="shared" si="95"/>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2" t="str">
        <f t="shared" si="95"/>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2" t="str">
        <f t="shared" si="95"/>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2" t="str">
        <f t="shared" si="95"/>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2" t="str">
        <f t="shared" si="95"/>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2" t="str">
        <f t="shared" si="95"/>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2" t="str">
        <f t="shared" si="95"/>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2" t="str">
        <f t="shared" si="95"/>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2" t="str">
        <f t="shared" si="95"/>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2" t="str">
        <f t="shared" si="95"/>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2" t="str">
        <f t="shared" si="95"/>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2" t="str">
        <f t="shared" si="95"/>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2" t="str">
        <f t="shared" si="95"/>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2" t="str">
        <f t="shared" si="95"/>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2" t="str">
        <f t="shared" si="95"/>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2" t="str">
        <f t="shared" si="95"/>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2" t="str">
        <f t="shared" si="95"/>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2" t="str">
        <f t="shared" si="95"/>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2" t="str">
        <f t="shared" si="95"/>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2" t="str">
        <f t="shared" si="95"/>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2" t="str">
        <f t="shared" si="95"/>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2" t="str">
        <f t="shared" si="95"/>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2" t="str">
        <f t="shared" si="95"/>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2" t="str">
        <f t="shared" si="95"/>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2" t="str">
        <f t="shared" si="95"/>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2" t="str">
        <f t="shared" si="95"/>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2" t="str">
        <f t="shared" si="95"/>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2" t="str">
        <f t="shared" si="95"/>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2" t="str">
        <f t="shared" si="95"/>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2" t="str">
        <f t="shared" si="95"/>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2" t="str">
        <f t="shared" si="95"/>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2" t="str">
        <f t="shared" si="95"/>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2" t="str">
        <f t="shared" si="95"/>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2" t="str">
        <f t="shared" si="95"/>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2" t="str">
        <f t="shared" si="95"/>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2" t="str">
        <f t="shared" si="95"/>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5"/>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5"/>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5"/>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5"/>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5"/>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si="95"/>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ref="X1965:X2028" ca="1" si="96">IF(AND(C1965="Smelter not listed",OR(LEN(D1965)=0,LEN(E1965)=0)),1,0)</f>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ref="S1966:S2029" ca="1" si="97">IF(B1966="","",IF(ISERROR(MATCH($E1966,CL,0)),"Unknown",INDIRECT("'C'!$A$"&amp;MATCH($E1966,CL,0)+1)))</f>
        <v/>
      </c>
      <c r="T1966" s="155" t="str">
        <f ca="1">IF(B1966="","",IF(ISERROR(MATCH($J1966,SorP!$B$1:$B$6226,0)),"",INDIRECT("'SorP'!$A$"&amp;MATCH($S1966&amp;$J1966,SorP!C:C,0))))</f>
        <v/>
      </c>
      <c r="U1966" s="168"/>
      <c r="V1966" s="169" t="e">
        <f>IF(C1966="",NA(),MATCH($B1966&amp;$C1966,'Smelter Look-up'!$J:$J,0))</f>
        <v>#N/A</v>
      </c>
      <c r="X1966" s="170">
        <f t="shared" ca="1" si="96"/>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2" t="str">
        <f t="shared" ref="AB1972:AB2035" si="98">IF(C1972="","",B1972)</f>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2" t="str">
        <f t="shared" si="98"/>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2" t="str">
        <f t="shared" si="98"/>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2" t="str">
        <f t="shared" si="98"/>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2" t="str">
        <f t="shared" si="98"/>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2" t="str">
        <f t="shared" si="98"/>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2" t="str">
        <f t="shared" si="98"/>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2" t="str">
        <f t="shared" si="98"/>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2" t="str">
        <f t="shared" si="98"/>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2" t="str">
        <f t="shared" si="98"/>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2" t="str">
        <f t="shared" si="98"/>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2" t="str">
        <f t="shared" si="98"/>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2" t="str">
        <f t="shared" si="98"/>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2" t="str">
        <f t="shared" si="98"/>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2" t="str">
        <f t="shared" si="98"/>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2" t="str">
        <f t="shared" si="98"/>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2" t="str">
        <f t="shared" si="98"/>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2" t="str">
        <f t="shared" si="98"/>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2" t="str">
        <f t="shared" si="98"/>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2" t="str">
        <f t="shared" si="98"/>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2" t="str">
        <f t="shared" si="98"/>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2" t="str">
        <f t="shared" si="98"/>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2" t="str">
        <f t="shared" si="98"/>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2" t="str">
        <f t="shared" si="98"/>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2" t="str">
        <f t="shared" si="98"/>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2" t="str">
        <f t="shared" si="98"/>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2" t="str">
        <f t="shared" si="98"/>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2" t="str">
        <f t="shared" si="98"/>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2" t="str">
        <f t="shared" si="98"/>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2" t="str">
        <f t="shared" si="98"/>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2" t="str">
        <f t="shared" si="98"/>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2" t="str">
        <f t="shared" si="98"/>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2" t="str">
        <f t="shared" si="98"/>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2" t="str">
        <f t="shared" si="98"/>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2" t="str">
        <f t="shared" si="98"/>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2" t="str">
        <f t="shared" si="98"/>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2" t="str">
        <f t="shared" si="98"/>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2" t="str">
        <f t="shared" si="98"/>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2" t="str">
        <f t="shared" si="98"/>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8"/>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8"/>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8"/>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8"/>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8"/>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si="98"/>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ref="X2029:X2092" ca="1" si="99">IF(AND(C2029="Smelter not listed",OR(LEN(D2029)=0,LEN(E2029)=0)),1,0)</f>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ref="S2030:S2093" ca="1" si="100">IF(B2030="","",IF(ISERROR(MATCH($E2030,CL,0)),"Unknown",INDIRECT("'C'!$A$"&amp;MATCH($E2030,CL,0)+1)))</f>
        <v/>
      </c>
      <c r="T2030" s="155" t="str">
        <f ca="1">IF(B2030="","",IF(ISERROR(MATCH($J2030,SorP!$B$1:$B$6226,0)),"",INDIRECT("'SorP'!$A$"&amp;MATCH($S2030&amp;$J2030,SorP!C:C,0))))</f>
        <v/>
      </c>
      <c r="U2030" s="168"/>
      <c r="V2030" s="169" t="e">
        <f>IF(C2030="",NA(),MATCH($B2030&amp;$C2030,'Smelter Look-up'!$J:$J,0))</f>
        <v>#N/A</v>
      </c>
      <c r="X2030" s="170">
        <f t="shared" ca="1" si="99"/>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2" t="str">
        <f t="shared" ref="AB2036:AB2099" si="101">IF(C2036="","",B2036)</f>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2" t="str">
        <f t="shared" si="101"/>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2" t="str">
        <f t="shared" si="101"/>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2" t="str">
        <f t="shared" si="101"/>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2" t="str">
        <f t="shared" si="101"/>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2" t="str">
        <f t="shared" si="101"/>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2" t="str">
        <f t="shared" si="101"/>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2" t="str">
        <f t="shared" si="101"/>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2" t="str">
        <f t="shared" si="101"/>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2" t="str">
        <f t="shared" si="101"/>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2" t="str">
        <f t="shared" si="101"/>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2" t="str">
        <f t="shared" si="101"/>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2" t="str">
        <f t="shared" si="101"/>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2" t="str">
        <f t="shared" si="101"/>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2" t="str">
        <f t="shared" si="101"/>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2" t="str">
        <f t="shared" si="101"/>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2" t="str">
        <f t="shared" si="101"/>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2" t="str">
        <f t="shared" si="101"/>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2" t="str">
        <f t="shared" si="101"/>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2" t="str">
        <f t="shared" si="101"/>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2" t="str">
        <f t="shared" si="101"/>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2" t="str">
        <f t="shared" si="101"/>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2" t="str">
        <f t="shared" si="101"/>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2" t="str">
        <f t="shared" si="101"/>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2" t="str">
        <f t="shared" si="101"/>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2" t="str">
        <f t="shared" si="101"/>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2" t="str">
        <f t="shared" si="101"/>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2" t="str">
        <f t="shared" si="101"/>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2" t="str">
        <f t="shared" si="101"/>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2" t="str">
        <f t="shared" si="101"/>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2" t="str">
        <f t="shared" si="101"/>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2" t="str">
        <f t="shared" si="101"/>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2" t="str">
        <f t="shared" si="101"/>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2" t="str">
        <f t="shared" si="101"/>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2" t="str">
        <f t="shared" si="101"/>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2" t="str">
        <f t="shared" si="101"/>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2" t="str">
        <f t="shared" si="101"/>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2" t="str">
        <f t="shared" si="101"/>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2" t="str">
        <f t="shared" si="101"/>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101"/>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101"/>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101"/>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101"/>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101"/>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si="101"/>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ref="X2093:X2156" ca="1" si="102">IF(AND(C2093="Smelter not listed",OR(LEN(D2093)=0,LEN(E2093)=0)),1,0)</f>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ref="S2094:S2157" ca="1" si="103">IF(B2094="","",IF(ISERROR(MATCH($E2094,CL,0)),"Unknown",INDIRECT("'C'!$A$"&amp;MATCH($E2094,CL,0)+1)))</f>
        <v/>
      </c>
      <c r="T2094" s="155" t="str">
        <f ca="1">IF(B2094="","",IF(ISERROR(MATCH($J2094,SorP!$B$1:$B$6226,0)),"",INDIRECT("'SorP'!$A$"&amp;MATCH($S2094&amp;$J2094,SorP!C:C,0))))</f>
        <v/>
      </c>
      <c r="U2094" s="168"/>
      <c r="V2094" s="169" t="e">
        <f>IF(C2094="",NA(),MATCH($B2094&amp;$C2094,'Smelter Look-up'!$J:$J,0))</f>
        <v>#N/A</v>
      </c>
      <c r="X2094" s="170">
        <f t="shared" ca="1" si="102"/>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2" t="str">
        <f t="shared" ref="AB2100:AB2163" si="104">IF(C2100="","",B2100)</f>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2" t="str">
        <f t="shared" si="104"/>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2" t="str">
        <f t="shared" si="104"/>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2" t="str">
        <f t="shared" si="104"/>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2" t="str">
        <f t="shared" si="104"/>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2" t="str">
        <f t="shared" si="104"/>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2" t="str">
        <f t="shared" si="104"/>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2" t="str">
        <f t="shared" si="104"/>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2" t="str">
        <f t="shared" si="104"/>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2" t="str">
        <f t="shared" si="104"/>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2" t="str">
        <f t="shared" si="104"/>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2" t="str">
        <f t="shared" si="104"/>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2" t="str">
        <f t="shared" si="104"/>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2" t="str">
        <f t="shared" si="104"/>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2" t="str">
        <f t="shared" si="104"/>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2" t="str">
        <f t="shared" si="104"/>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2" t="str">
        <f t="shared" si="104"/>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2" t="str">
        <f t="shared" si="104"/>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2" t="str">
        <f t="shared" si="104"/>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2" t="str">
        <f t="shared" si="104"/>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2" t="str">
        <f t="shared" si="104"/>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2" t="str">
        <f t="shared" si="104"/>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2" t="str">
        <f t="shared" si="104"/>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2" t="str">
        <f t="shared" si="104"/>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2" t="str">
        <f t="shared" si="104"/>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2" t="str">
        <f t="shared" si="104"/>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2" t="str">
        <f t="shared" si="104"/>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2" t="str">
        <f t="shared" si="104"/>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2" t="str">
        <f t="shared" si="104"/>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2" t="str">
        <f t="shared" si="104"/>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2" t="str">
        <f t="shared" si="104"/>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2" t="str">
        <f t="shared" si="104"/>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2" t="str">
        <f t="shared" si="104"/>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2" t="str">
        <f t="shared" si="104"/>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2" t="str">
        <f t="shared" si="104"/>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2" t="str">
        <f t="shared" si="104"/>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2" t="str">
        <f t="shared" si="104"/>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2" t="str">
        <f t="shared" si="104"/>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2" t="str">
        <f t="shared" si="104"/>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4"/>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4"/>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4"/>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4"/>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4"/>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si="104"/>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ref="X2157:X2220" ca="1" si="105">IF(AND(C2157="Smelter not listed",OR(LEN(D2157)=0,LEN(E2157)=0)),1,0)</f>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ref="S2158:S2221" ca="1" si="106">IF(B2158="","",IF(ISERROR(MATCH($E2158,CL,0)),"Unknown",INDIRECT("'C'!$A$"&amp;MATCH($E2158,CL,0)+1)))</f>
        <v/>
      </c>
      <c r="T2158" s="155" t="str">
        <f ca="1">IF(B2158="","",IF(ISERROR(MATCH($J2158,SorP!$B$1:$B$6226,0)),"",INDIRECT("'SorP'!$A$"&amp;MATCH($S2158&amp;$J2158,SorP!C:C,0))))</f>
        <v/>
      </c>
      <c r="U2158" s="168"/>
      <c r="V2158" s="169" t="e">
        <f>IF(C2158="",NA(),MATCH($B2158&amp;$C2158,'Smelter Look-up'!$J:$J,0))</f>
        <v>#N/A</v>
      </c>
      <c r="X2158" s="170">
        <f t="shared" ca="1" si="105"/>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2" t="str">
        <f t="shared" ref="AB2164:AB2227" si="107">IF(C2164="","",B2164)</f>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2" t="str">
        <f t="shared" si="107"/>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2" t="str">
        <f t="shared" si="107"/>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2" t="str">
        <f t="shared" si="107"/>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2" t="str">
        <f t="shared" si="107"/>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2" t="str">
        <f t="shared" si="107"/>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2" t="str">
        <f t="shared" si="107"/>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2" t="str">
        <f t="shared" si="107"/>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2" t="str">
        <f t="shared" si="107"/>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2" t="str">
        <f t="shared" si="107"/>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2" t="str">
        <f t="shared" si="107"/>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2" t="str">
        <f t="shared" si="107"/>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2" t="str">
        <f t="shared" si="107"/>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2" t="str">
        <f t="shared" si="107"/>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2" t="str">
        <f t="shared" si="107"/>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2" t="str">
        <f t="shared" si="107"/>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2" t="str">
        <f t="shared" si="107"/>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2" t="str">
        <f t="shared" si="107"/>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2" t="str">
        <f t="shared" si="107"/>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2" t="str">
        <f t="shared" si="107"/>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2" t="str">
        <f t="shared" si="107"/>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2" t="str">
        <f t="shared" si="107"/>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2" t="str">
        <f t="shared" si="107"/>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2" t="str">
        <f t="shared" si="107"/>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2" t="str">
        <f t="shared" si="107"/>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2" t="str">
        <f t="shared" si="107"/>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2" t="str">
        <f t="shared" si="107"/>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2" t="str">
        <f t="shared" si="107"/>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2" t="str">
        <f t="shared" si="107"/>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2" t="str">
        <f t="shared" si="107"/>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2" t="str">
        <f t="shared" si="107"/>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2" t="str">
        <f t="shared" si="107"/>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2" t="str">
        <f t="shared" si="107"/>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2" t="str">
        <f t="shared" si="107"/>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2" t="str">
        <f t="shared" si="107"/>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2" t="str">
        <f t="shared" si="107"/>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2" t="str">
        <f t="shared" si="107"/>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2" t="str">
        <f t="shared" si="107"/>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2" t="str">
        <f t="shared" si="107"/>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7"/>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7"/>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7"/>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7"/>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7"/>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si="107"/>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ref="X2221:X2284" ca="1" si="108">IF(AND(C2221="Smelter not listed",OR(LEN(D2221)=0,LEN(E2221)=0)),1,0)</f>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ref="S2222:S2285" ca="1" si="109">IF(B2222="","",IF(ISERROR(MATCH($E2222,CL,0)),"Unknown",INDIRECT("'C'!$A$"&amp;MATCH($E2222,CL,0)+1)))</f>
        <v/>
      </c>
      <c r="T2222" s="155" t="str">
        <f ca="1">IF(B2222="","",IF(ISERROR(MATCH($J2222,SorP!$B$1:$B$6226,0)),"",INDIRECT("'SorP'!$A$"&amp;MATCH($S2222&amp;$J2222,SorP!C:C,0))))</f>
        <v/>
      </c>
      <c r="U2222" s="168"/>
      <c r="V2222" s="169" t="e">
        <f>IF(C2222="",NA(),MATCH($B2222&amp;$C2222,'Smelter Look-up'!$J:$J,0))</f>
        <v>#N/A</v>
      </c>
      <c r="X2222" s="170">
        <f t="shared" ca="1" si="108"/>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2" t="str">
        <f t="shared" ref="AB2228:AB2291" si="110">IF(C2228="","",B2228)</f>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2" t="str">
        <f t="shared" si="110"/>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2" t="str">
        <f t="shared" si="110"/>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2" t="str">
        <f t="shared" si="110"/>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2" t="str">
        <f t="shared" si="110"/>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2" t="str">
        <f t="shared" si="110"/>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2" t="str">
        <f t="shared" si="110"/>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2" t="str">
        <f t="shared" si="110"/>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2" t="str">
        <f t="shared" si="110"/>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2" t="str">
        <f t="shared" si="110"/>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2" t="str">
        <f t="shared" si="110"/>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2" t="str">
        <f t="shared" si="110"/>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2" t="str">
        <f t="shared" si="110"/>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2" t="str">
        <f t="shared" si="110"/>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2" t="str">
        <f t="shared" si="110"/>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2" t="str">
        <f t="shared" si="110"/>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2" t="str">
        <f t="shared" si="110"/>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2" t="str">
        <f t="shared" si="110"/>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2" t="str">
        <f t="shared" si="110"/>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2" t="str">
        <f t="shared" si="110"/>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2" t="str">
        <f t="shared" si="110"/>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2" t="str">
        <f t="shared" si="110"/>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2" t="str">
        <f t="shared" si="110"/>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2" t="str">
        <f t="shared" si="110"/>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2" t="str">
        <f t="shared" si="110"/>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2" t="str">
        <f t="shared" si="110"/>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2" t="str">
        <f t="shared" si="110"/>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2" t="str">
        <f t="shared" si="110"/>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2" t="str">
        <f t="shared" si="110"/>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2" t="str">
        <f t="shared" si="110"/>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2" t="str">
        <f t="shared" si="110"/>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2" t="str">
        <f t="shared" si="110"/>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2" t="str">
        <f t="shared" si="110"/>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2" t="str">
        <f t="shared" si="110"/>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2" t="str">
        <f t="shared" si="110"/>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2" t="str">
        <f t="shared" si="110"/>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2" t="str">
        <f t="shared" si="110"/>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2" t="str">
        <f t="shared" si="110"/>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2" t="str">
        <f t="shared" si="110"/>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10"/>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10"/>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10"/>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10"/>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10"/>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si="110"/>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ref="X2285:X2348" ca="1" si="111">IF(AND(C2285="Smelter not listed",OR(LEN(D2285)=0,LEN(E2285)=0)),1,0)</f>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ref="S2286:S2349" ca="1" si="112">IF(B2286="","",IF(ISERROR(MATCH($E2286,CL,0)),"Unknown",INDIRECT("'C'!$A$"&amp;MATCH($E2286,CL,0)+1)))</f>
        <v/>
      </c>
      <c r="T2286" s="155" t="str">
        <f ca="1">IF(B2286="","",IF(ISERROR(MATCH($J2286,SorP!$B$1:$B$6226,0)),"",INDIRECT("'SorP'!$A$"&amp;MATCH($S2286&amp;$J2286,SorP!C:C,0))))</f>
        <v/>
      </c>
      <c r="U2286" s="168"/>
      <c r="V2286" s="169" t="e">
        <f>IF(C2286="",NA(),MATCH($B2286&amp;$C2286,'Smelter Look-up'!$J:$J,0))</f>
        <v>#N/A</v>
      </c>
      <c r="X2286" s="170">
        <f t="shared" ca="1" si="111"/>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2" t="str">
        <f t="shared" ref="AB2292:AB2355" si="113">IF(C2292="","",B2292)</f>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2" t="str">
        <f t="shared" si="113"/>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2" t="str">
        <f t="shared" si="113"/>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2" t="str">
        <f t="shared" si="113"/>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2" t="str">
        <f t="shared" si="113"/>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2" t="str">
        <f t="shared" si="113"/>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2" t="str">
        <f t="shared" si="113"/>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2" t="str">
        <f t="shared" si="113"/>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2" t="str">
        <f t="shared" si="113"/>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2" t="str">
        <f t="shared" si="113"/>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2" t="str">
        <f t="shared" si="113"/>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2" t="str">
        <f t="shared" si="113"/>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2" t="str">
        <f t="shared" si="113"/>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2" t="str">
        <f t="shared" si="113"/>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2" t="str">
        <f t="shared" si="113"/>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2" t="str">
        <f t="shared" si="113"/>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2" t="str">
        <f t="shared" si="113"/>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2" t="str">
        <f t="shared" si="113"/>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2" t="str">
        <f t="shared" si="113"/>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2" t="str">
        <f t="shared" si="113"/>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2" t="str">
        <f t="shared" si="113"/>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2" t="str">
        <f t="shared" si="113"/>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2" t="str">
        <f t="shared" si="113"/>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2" t="str">
        <f t="shared" si="113"/>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2" t="str">
        <f t="shared" si="113"/>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2" t="str">
        <f t="shared" si="113"/>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2" t="str">
        <f t="shared" si="113"/>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2" t="str">
        <f t="shared" si="113"/>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2" t="str">
        <f t="shared" si="113"/>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2" t="str">
        <f t="shared" si="113"/>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2" t="str">
        <f t="shared" si="113"/>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2" t="str">
        <f t="shared" si="113"/>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2" t="str">
        <f t="shared" si="113"/>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2" t="str">
        <f t="shared" si="113"/>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2" t="str">
        <f t="shared" si="113"/>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2" t="str">
        <f t="shared" si="113"/>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2" t="str">
        <f t="shared" si="113"/>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2" t="str">
        <f t="shared" si="113"/>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2" t="str">
        <f t="shared" si="113"/>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3"/>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3"/>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3"/>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3"/>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3"/>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si="113"/>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ref="X2349:X2412" ca="1" si="114">IF(AND(C2349="Smelter not listed",OR(LEN(D2349)=0,LEN(E2349)=0)),1,0)</f>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ref="S2350:S2413" ca="1" si="115">IF(B2350="","",IF(ISERROR(MATCH($E2350,CL,0)),"Unknown",INDIRECT("'C'!$A$"&amp;MATCH($E2350,CL,0)+1)))</f>
        <v/>
      </c>
      <c r="T2350" s="155" t="str">
        <f ca="1">IF(B2350="","",IF(ISERROR(MATCH($J2350,SorP!$B$1:$B$6226,0)),"",INDIRECT("'SorP'!$A$"&amp;MATCH($S2350&amp;$J2350,SorP!C:C,0))))</f>
        <v/>
      </c>
      <c r="U2350" s="168"/>
      <c r="V2350" s="169" t="e">
        <f>IF(C2350="",NA(),MATCH($B2350&amp;$C2350,'Smelter Look-up'!$J:$J,0))</f>
        <v>#N/A</v>
      </c>
      <c r="X2350" s="170">
        <f t="shared" ca="1" si="114"/>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2" t="str">
        <f t="shared" ref="AB2356:AB2419" si="116">IF(C2356="","",B2356)</f>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2" t="str">
        <f t="shared" si="116"/>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2" t="str">
        <f t="shared" si="116"/>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2" t="str">
        <f t="shared" si="116"/>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2" t="str">
        <f t="shared" si="116"/>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2" t="str">
        <f t="shared" si="116"/>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2" t="str">
        <f t="shared" si="116"/>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2" t="str">
        <f t="shared" si="116"/>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2" t="str">
        <f t="shared" si="116"/>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2" t="str">
        <f t="shared" si="116"/>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2" t="str">
        <f t="shared" si="116"/>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2" t="str">
        <f t="shared" si="116"/>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2" t="str">
        <f t="shared" si="116"/>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2" t="str">
        <f t="shared" si="116"/>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2" t="str">
        <f t="shared" si="116"/>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2" t="str">
        <f t="shared" si="116"/>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2" t="str">
        <f t="shared" si="116"/>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2" t="str">
        <f t="shared" si="116"/>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2" t="str">
        <f t="shared" si="116"/>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2" t="str">
        <f t="shared" si="116"/>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2" t="str">
        <f t="shared" si="116"/>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2" t="str">
        <f t="shared" si="116"/>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2" t="str">
        <f t="shared" si="116"/>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2" t="str">
        <f t="shared" si="116"/>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2" t="str">
        <f t="shared" si="116"/>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2" t="str">
        <f t="shared" si="116"/>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2" t="str">
        <f t="shared" si="116"/>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2" t="str">
        <f t="shared" si="116"/>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2" t="str">
        <f t="shared" si="116"/>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2" t="str">
        <f t="shared" si="116"/>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2" t="str">
        <f t="shared" si="116"/>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2" t="str">
        <f t="shared" si="116"/>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2" t="str">
        <f t="shared" si="116"/>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2" t="str">
        <f t="shared" si="116"/>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2" t="str">
        <f t="shared" si="116"/>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2" t="str">
        <f t="shared" si="116"/>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2" t="str">
        <f t="shared" si="116"/>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2" t="str">
        <f t="shared" si="116"/>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2" t="str">
        <f t="shared" si="116"/>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6"/>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6"/>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6"/>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6"/>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6"/>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si="116"/>
        <v/>
      </c>
    </row>
    <row r="2401" spans="1:28"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25">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25">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25">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25">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25">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25">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25">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ref="X2413:X2476" ca="1" si="117">IF(AND(C2413="Smelter not listed",OR(LEN(D2413)=0,LEN(E2413)=0)),1,0)</f>
        <v>0</v>
      </c>
      <c r="AB2413" s="312" t="str">
        <f t="shared" si="116"/>
        <v/>
      </c>
    </row>
    <row r="2414" spans="1:28" s="170" customFormat="1" ht="20.25">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ref="S2414:S2479" ca="1" si="118">IF(B2414="","",IF(ISERROR(MATCH($E2414,CL,0)),"Unknown",INDIRECT("'C'!$A$"&amp;MATCH($E2414,CL,0)+1)))</f>
        <v/>
      </c>
      <c r="T2414" s="155" t="str">
        <f ca="1">IF(B2414="","",IF(ISERROR(MATCH($J2414,SorP!$B$1:$B$6226,0)),"",INDIRECT("'SorP'!$A$"&amp;MATCH($S2414&amp;$J2414,SorP!C:C,0))))</f>
        <v/>
      </c>
      <c r="U2414" s="168"/>
      <c r="V2414" s="169" t="e">
        <f>IF(C2414="",NA(),MATCH($B2414&amp;$C2414,'Smelter Look-up'!$J:$J,0))</f>
        <v>#N/A</v>
      </c>
      <c r="X2414" s="170">
        <f t="shared" ca="1" si="117"/>
        <v>0</v>
      </c>
      <c r="AB2414" s="312" t="str">
        <f t="shared" si="116"/>
        <v/>
      </c>
    </row>
    <row r="2415" spans="1:28" s="170" customFormat="1" ht="20.25">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2" t="str">
        <f t="shared" si="116"/>
        <v/>
      </c>
    </row>
    <row r="2416" spans="1:28" s="170" customFormat="1" ht="20.25">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2" t="str">
        <f t="shared" si="116"/>
        <v/>
      </c>
    </row>
    <row r="2417" spans="1:28" s="170" customFormat="1" ht="20.25">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2" t="str">
        <f t="shared" si="116"/>
        <v/>
      </c>
    </row>
    <row r="2418" spans="1:28" s="170" customFormat="1" ht="20.25">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2" t="str">
        <f t="shared" si="116"/>
        <v/>
      </c>
    </row>
    <row r="2419" spans="1:28" s="170" customFormat="1" ht="20.25">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2" t="str">
        <f t="shared" si="116"/>
        <v/>
      </c>
    </row>
    <row r="2420" spans="1:28" s="170" customFormat="1" ht="20.25">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2" t="str">
        <f t="shared" ref="AB2420:AB2486" si="119">IF(C2420="","",B2420)</f>
        <v/>
      </c>
    </row>
    <row r="2421" spans="1:28" s="170" customFormat="1" ht="20.25">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2" t="str">
        <f t="shared" si="119"/>
        <v/>
      </c>
    </row>
    <row r="2422" spans="1:28" s="170" customFormat="1" ht="20.25">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2" t="str">
        <f t="shared" si="119"/>
        <v/>
      </c>
    </row>
    <row r="2423" spans="1:28" s="170" customFormat="1" ht="20.25">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2" t="str">
        <f t="shared" si="119"/>
        <v/>
      </c>
    </row>
    <row r="2424" spans="1:28" s="170" customFormat="1" ht="20.25">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2" t="str">
        <f t="shared" si="119"/>
        <v/>
      </c>
    </row>
    <row r="2425" spans="1:28" s="170" customFormat="1" ht="20.25">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2" t="str">
        <f t="shared" si="119"/>
        <v/>
      </c>
    </row>
    <row r="2426" spans="1:28" s="170" customFormat="1" ht="20.25">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2" t="str">
        <f t="shared" si="119"/>
        <v/>
      </c>
    </row>
    <row r="2427" spans="1:28" s="170" customFormat="1" ht="20.25">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2" t="str">
        <f t="shared" si="119"/>
        <v/>
      </c>
    </row>
    <row r="2428" spans="1:28" s="170" customFormat="1" ht="20.25">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2" t="str">
        <f t="shared" si="119"/>
        <v/>
      </c>
    </row>
    <row r="2429" spans="1:28" s="170" customFormat="1" ht="20.25">
      <c r="A2429" s="155"/>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50"/>
      <c r="L2429" s="150"/>
      <c r="M2429" s="150"/>
      <c r="N2429" s="150"/>
      <c r="O2429" s="150"/>
      <c r="P2429" s="207"/>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2" t="str">
        <f t="shared" si="119"/>
        <v/>
      </c>
    </row>
    <row r="2430" spans="1:28" s="170" customFormat="1" ht="20.25">
      <c r="A2430" s="155"/>
      <c r="B2430" s="302"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50"/>
      <c r="L2430" s="150"/>
      <c r="M2430" s="150"/>
      <c r="N2430" s="150"/>
      <c r="O2430" s="150"/>
      <c r="P2430" s="207"/>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2" t="str">
        <f t="shared" si="119"/>
        <v/>
      </c>
    </row>
    <row r="2431" spans="1:28" s="170" customFormat="1" ht="20.25">
      <c r="A2431" s="155"/>
      <c r="B2431" s="302"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50"/>
      <c r="L2431" s="150"/>
      <c r="M2431" s="150"/>
      <c r="N2431" s="150"/>
      <c r="O2431" s="150"/>
      <c r="P2431" s="207"/>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2" t="str">
        <f t="shared" si="119"/>
        <v/>
      </c>
    </row>
    <row r="2432" spans="1:28" s="170" customFormat="1" ht="20.25">
      <c r="A2432" s="155"/>
      <c r="B2432" s="302"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50"/>
      <c r="L2432" s="150"/>
      <c r="M2432" s="150"/>
      <c r="N2432" s="150"/>
      <c r="O2432" s="150"/>
      <c r="P2432" s="207"/>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2" t="str">
        <f t="shared" si="119"/>
        <v/>
      </c>
    </row>
    <row r="2433" spans="1:28" s="170" customFormat="1" ht="20.25">
      <c r="A2433" s="155"/>
      <c r="B2433" s="302"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50"/>
      <c r="L2433" s="150"/>
      <c r="M2433" s="150"/>
      <c r="N2433" s="150"/>
      <c r="O2433" s="150"/>
      <c r="P2433" s="207"/>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2" t="str">
        <f t="shared" si="119"/>
        <v/>
      </c>
    </row>
    <row r="2434" spans="1:28" s="170" customFormat="1" ht="20.25">
      <c r="A2434" s="155"/>
      <c r="B2434" s="302"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50"/>
      <c r="L2434" s="150"/>
      <c r="M2434" s="150"/>
      <c r="N2434" s="150"/>
      <c r="O2434" s="150"/>
      <c r="P2434" s="207"/>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2" t="str">
        <f t="shared" si="119"/>
        <v/>
      </c>
    </row>
    <row r="2435" spans="1:28" s="170" customFormat="1" ht="20.25">
      <c r="A2435" s="155"/>
      <c r="B2435" s="302"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50"/>
      <c r="L2435" s="150"/>
      <c r="M2435" s="150"/>
      <c r="N2435" s="150"/>
      <c r="O2435" s="150"/>
      <c r="P2435" s="207"/>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2" t="str">
        <f t="shared" si="119"/>
        <v/>
      </c>
    </row>
    <row r="2436" spans="1:28" s="170" customFormat="1" ht="20.25">
      <c r="A2436" s="155"/>
      <c r="B2436" s="302"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50"/>
      <c r="L2436" s="150"/>
      <c r="M2436" s="150"/>
      <c r="N2436" s="150"/>
      <c r="O2436" s="150"/>
      <c r="P2436" s="207"/>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2" t="str">
        <f t="shared" si="119"/>
        <v/>
      </c>
    </row>
    <row r="2437" spans="1:28" s="170" customFormat="1" ht="20.25">
      <c r="A2437" s="155"/>
      <c r="B2437" s="302"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50"/>
      <c r="L2437" s="150"/>
      <c r="M2437" s="150"/>
      <c r="N2437" s="150"/>
      <c r="O2437" s="150"/>
      <c r="P2437" s="207"/>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2" t="str">
        <f t="shared" si="119"/>
        <v/>
      </c>
    </row>
    <row r="2438" spans="1:28" s="170" customFormat="1" ht="20.25">
      <c r="A2438" s="155"/>
      <c r="B2438" s="302"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50"/>
      <c r="L2438" s="150"/>
      <c r="M2438" s="150"/>
      <c r="N2438" s="150"/>
      <c r="O2438" s="150"/>
      <c r="P2438" s="207"/>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2" t="str">
        <f t="shared" si="119"/>
        <v/>
      </c>
    </row>
    <row r="2439" spans="1:28" s="170" customFormat="1" ht="20.25">
      <c r="A2439" s="155"/>
      <c r="B2439" s="302"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50"/>
      <c r="L2439" s="150"/>
      <c r="M2439" s="150"/>
      <c r="N2439" s="150"/>
      <c r="O2439" s="150"/>
      <c r="P2439" s="207"/>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2" t="str">
        <f t="shared" si="119"/>
        <v/>
      </c>
    </row>
    <row r="2440" spans="1:28" s="170" customFormat="1" ht="20.25">
      <c r="A2440" s="155"/>
      <c r="B2440" s="302"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50"/>
      <c r="L2440" s="150"/>
      <c r="M2440" s="150"/>
      <c r="N2440" s="150"/>
      <c r="O2440" s="150"/>
      <c r="P2440" s="207"/>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2" t="str">
        <f t="shared" si="119"/>
        <v/>
      </c>
    </row>
    <row r="2441" spans="1:28" s="170" customFormat="1" ht="20.25">
      <c r="A2441" s="155"/>
      <c r="B2441" s="302"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50"/>
      <c r="L2441" s="150"/>
      <c r="M2441" s="150"/>
      <c r="N2441" s="150"/>
      <c r="O2441" s="150"/>
      <c r="P2441" s="207"/>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2" t="str">
        <f t="shared" si="119"/>
        <v/>
      </c>
    </row>
    <row r="2442" spans="1:28" s="170" customFormat="1" ht="20.25">
      <c r="A2442" s="155"/>
      <c r="B2442" s="302"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50"/>
      <c r="L2442" s="150"/>
      <c r="M2442" s="150"/>
      <c r="N2442" s="150"/>
      <c r="O2442" s="150"/>
      <c r="P2442" s="207"/>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2" t="str">
        <f t="shared" si="119"/>
        <v/>
      </c>
    </row>
    <row r="2443" spans="1:28" s="170" customFormat="1" ht="20.25">
      <c r="A2443" s="155"/>
      <c r="B2443" s="302"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50"/>
      <c r="L2443" s="150"/>
      <c r="M2443" s="150"/>
      <c r="N2443" s="150"/>
      <c r="O2443" s="150"/>
      <c r="P2443" s="207"/>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2" t="str">
        <f t="shared" si="119"/>
        <v/>
      </c>
    </row>
    <row r="2444" spans="1:28" s="170" customFormat="1" ht="20.25">
      <c r="A2444" s="155"/>
      <c r="B2444" s="302"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50"/>
      <c r="L2444" s="150"/>
      <c r="M2444" s="150"/>
      <c r="N2444" s="150"/>
      <c r="O2444" s="150"/>
      <c r="P2444" s="207"/>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2" t="str">
        <f t="shared" si="119"/>
        <v/>
      </c>
    </row>
    <row r="2445" spans="1:28" s="170" customFormat="1" ht="20.25">
      <c r="A2445" s="155"/>
      <c r="B2445" s="302"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50"/>
      <c r="L2445" s="150"/>
      <c r="M2445" s="150"/>
      <c r="N2445" s="150"/>
      <c r="O2445" s="150"/>
      <c r="P2445" s="207"/>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2" t="str">
        <f t="shared" si="119"/>
        <v/>
      </c>
    </row>
    <row r="2446" spans="1:28" s="170" customFormat="1" ht="20.25">
      <c r="A2446" s="155"/>
      <c r="B2446" s="302"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50"/>
      <c r="L2446" s="150"/>
      <c r="M2446" s="150"/>
      <c r="N2446" s="150"/>
      <c r="O2446" s="150"/>
      <c r="P2446" s="207"/>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2" t="str">
        <f t="shared" si="119"/>
        <v/>
      </c>
    </row>
    <row r="2447" spans="1:28" s="170" customFormat="1" ht="20.25">
      <c r="A2447" s="155"/>
      <c r="B2447" s="302"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50"/>
      <c r="L2447" s="150"/>
      <c r="M2447" s="150"/>
      <c r="N2447" s="150"/>
      <c r="O2447" s="150"/>
      <c r="P2447" s="207"/>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2" t="str">
        <f t="shared" si="119"/>
        <v/>
      </c>
    </row>
    <row r="2448" spans="1:28" s="170" customFormat="1" ht="20.25">
      <c r="A2448" s="155"/>
      <c r="B2448" s="302"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50"/>
      <c r="L2448" s="150"/>
      <c r="M2448" s="150"/>
      <c r="N2448" s="150"/>
      <c r="O2448" s="150"/>
      <c r="P2448" s="207"/>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2" t="str">
        <f t="shared" si="119"/>
        <v/>
      </c>
    </row>
    <row r="2449" spans="1:28" s="170" customFormat="1" ht="20.25">
      <c r="A2449" s="155"/>
      <c r="B2449" s="302"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50"/>
      <c r="L2449" s="150"/>
      <c r="M2449" s="150"/>
      <c r="N2449" s="150"/>
      <c r="O2449" s="150"/>
      <c r="P2449" s="207"/>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2" t="str">
        <f t="shared" si="119"/>
        <v/>
      </c>
    </row>
    <row r="2450" spans="1:28" s="170" customFormat="1" ht="20.25">
      <c r="A2450" s="155"/>
      <c r="B2450" s="302"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50"/>
      <c r="L2450" s="150"/>
      <c r="M2450" s="150"/>
      <c r="N2450" s="150"/>
      <c r="O2450" s="150"/>
      <c r="P2450" s="207"/>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2" t="str">
        <f t="shared" si="119"/>
        <v/>
      </c>
    </row>
    <row r="2451" spans="1:28" s="170" customFormat="1" ht="20.25">
      <c r="A2451" s="155"/>
      <c r="B2451" s="302"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50"/>
      <c r="L2451" s="150"/>
      <c r="M2451" s="150"/>
      <c r="N2451" s="150"/>
      <c r="O2451" s="150"/>
      <c r="P2451" s="207"/>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2" t="str">
        <f t="shared" si="119"/>
        <v/>
      </c>
    </row>
    <row r="2452" spans="1:28" s="170" customFormat="1" ht="20.25">
      <c r="A2452" s="155"/>
      <c r="B2452" s="302"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50"/>
      <c r="L2452" s="150"/>
      <c r="M2452" s="150"/>
      <c r="N2452" s="150"/>
      <c r="O2452" s="150"/>
      <c r="P2452" s="207"/>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2" t="str">
        <f t="shared" si="119"/>
        <v/>
      </c>
    </row>
    <row r="2453" spans="1:28" s="170" customFormat="1" ht="20.25">
      <c r="A2453" s="155"/>
      <c r="B2453" s="302"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50"/>
      <c r="L2453" s="150"/>
      <c r="M2453" s="150"/>
      <c r="N2453" s="150"/>
      <c r="O2453" s="150"/>
      <c r="P2453" s="207"/>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2" t="str">
        <f t="shared" si="119"/>
        <v/>
      </c>
    </row>
    <row r="2454" spans="1:28" s="170" customFormat="1" ht="20.25">
      <c r="A2454" s="155"/>
      <c r="B2454" s="302"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50"/>
      <c r="L2454" s="150"/>
      <c r="M2454" s="150"/>
      <c r="N2454" s="150"/>
      <c r="O2454" s="150"/>
      <c r="P2454" s="207"/>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2" t="str">
        <f t="shared" si="119"/>
        <v/>
      </c>
    </row>
    <row r="2455" spans="1:28" s="170" customFormat="1" ht="20.25">
      <c r="A2455" s="155"/>
      <c r="B2455" s="302"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50"/>
      <c r="L2455" s="150"/>
      <c r="M2455" s="150"/>
      <c r="N2455" s="150"/>
      <c r="O2455" s="150"/>
      <c r="P2455" s="207"/>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2" t="str">
        <f t="shared" si="119"/>
        <v/>
      </c>
    </row>
    <row r="2456" spans="1:28" s="170" customFormat="1" ht="20.25">
      <c r="A2456" s="155"/>
      <c r="B2456" s="302"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50"/>
      <c r="L2456" s="150"/>
      <c r="M2456" s="150"/>
      <c r="N2456" s="150"/>
      <c r="O2456" s="150"/>
      <c r="P2456" s="207"/>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2" t="str">
        <f t="shared" si="119"/>
        <v/>
      </c>
    </row>
    <row r="2457" spans="1:28" s="170" customFormat="1" ht="20.25">
      <c r="A2457" s="155"/>
      <c r="B2457" s="302"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50"/>
      <c r="L2457" s="150"/>
      <c r="M2457" s="150"/>
      <c r="N2457" s="150"/>
      <c r="O2457" s="150"/>
      <c r="P2457" s="207"/>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2" t="str">
        <f t="shared" si="119"/>
        <v/>
      </c>
    </row>
    <row r="2458" spans="1:28" s="170" customFormat="1" ht="20.25">
      <c r="A2458" s="155"/>
      <c r="B2458" s="302"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50"/>
      <c r="L2458" s="150"/>
      <c r="M2458" s="150"/>
      <c r="N2458" s="150"/>
      <c r="O2458" s="150"/>
      <c r="P2458" s="207"/>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2" t="str">
        <f t="shared" si="119"/>
        <v/>
      </c>
    </row>
    <row r="2459" spans="1:28" s="170" customFormat="1" ht="20.25">
      <c r="A2459" s="155"/>
      <c r="B2459" s="302"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50"/>
      <c r="L2459" s="150"/>
      <c r="M2459" s="150"/>
      <c r="N2459" s="150"/>
      <c r="O2459" s="150"/>
      <c r="P2459" s="207"/>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2" t="str">
        <f t="shared" si="119"/>
        <v/>
      </c>
    </row>
    <row r="2460" spans="1:28" s="170" customFormat="1" ht="20.25">
      <c r="A2460" s="155"/>
      <c r="B2460" s="302"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50"/>
      <c r="L2460" s="150"/>
      <c r="M2460" s="150"/>
      <c r="N2460" s="150"/>
      <c r="O2460" s="150"/>
      <c r="P2460" s="207"/>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2" t="str">
        <f t="shared" si="119"/>
        <v/>
      </c>
    </row>
    <row r="2461" spans="1:28" s="170" customFormat="1" ht="20.25">
      <c r="A2461" s="155"/>
      <c r="B2461" s="302"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50"/>
      <c r="L2461" s="150"/>
      <c r="M2461" s="150"/>
      <c r="N2461" s="150"/>
      <c r="O2461" s="150"/>
      <c r="P2461" s="207"/>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2" t="str">
        <f t="shared" si="119"/>
        <v/>
      </c>
    </row>
    <row r="2462" spans="1:28" s="170" customFormat="1" ht="20.25">
      <c r="A2462" s="155"/>
      <c r="B2462" s="302"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50"/>
      <c r="L2462" s="150"/>
      <c r="M2462" s="150"/>
      <c r="N2462" s="150"/>
      <c r="O2462" s="150"/>
      <c r="P2462" s="207"/>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2" t="str">
        <f t="shared" si="119"/>
        <v/>
      </c>
    </row>
    <row r="2463" spans="1:28" s="170" customFormat="1" ht="20.25">
      <c r="A2463" s="155"/>
      <c r="B2463" s="302"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50"/>
      <c r="L2463" s="150"/>
      <c r="M2463" s="150"/>
      <c r="N2463" s="150"/>
      <c r="O2463" s="150"/>
      <c r="P2463" s="207"/>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2" t="str">
        <f t="shared" si="119"/>
        <v/>
      </c>
    </row>
    <row r="2464" spans="1:28" s="170" customFormat="1" ht="20.25">
      <c r="A2464" s="155"/>
      <c r="B2464" s="302"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50"/>
      <c r="L2464" s="150"/>
      <c r="M2464" s="150"/>
      <c r="N2464" s="150"/>
      <c r="O2464" s="150"/>
      <c r="P2464" s="207"/>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2" t="str">
        <f t="shared" si="119"/>
        <v/>
      </c>
    </row>
    <row r="2465" spans="1:35" s="170" customFormat="1" ht="20.25">
      <c r="A2465" s="155"/>
      <c r="B2465" s="302"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50"/>
      <c r="L2465" s="150"/>
      <c r="M2465" s="150"/>
      <c r="N2465" s="150"/>
      <c r="O2465" s="150"/>
      <c r="P2465" s="207"/>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2" t="str">
        <f t="shared" si="119"/>
        <v/>
      </c>
    </row>
    <row r="2466" spans="1:35" s="170" customFormat="1" ht="20.25">
      <c r="A2466" s="155"/>
      <c r="B2466" s="302"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50"/>
      <c r="L2466" s="150"/>
      <c r="M2466" s="150"/>
      <c r="N2466" s="150"/>
      <c r="O2466" s="150"/>
      <c r="P2466" s="207"/>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2" t="str">
        <f t="shared" si="119"/>
        <v/>
      </c>
    </row>
    <row r="2467" spans="1:35" s="170" customFormat="1" ht="20.25">
      <c r="A2467" s="155"/>
      <c r="B2467" s="302"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50"/>
      <c r="L2467" s="150"/>
      <c r="M2467" s="150"/>
      <c r="N2467" s="150"/>
      <c r="O2467" s="150"/>
      <c r="P2467" s="207"/>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2" t="str">
        <f t="shared" si="119"/>
        <v/>
      </c>
    </row>
    <row r="2468" spans="1:35" s="170" customFormat="1" ht="20.25">
      <c r="A2468" s="155"/>
      <c r="B2468" s="302"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50"/>
      <c r="L2468" s="150"/>
      <c r="M2468" s="150"/>
      <c r="N2468" s="150"/>
      <c r="O2468" s="150"/>
      <c r="P2468" s="207"/>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2" t="str">
        <f t="shared" si="119"/>
        <v/>
      </c>
    </row>
    <row r="2469" spans="1:35" s="170" customFormat="1" ht="20.25">
      <c r="A2469" s="155"/>
      <c r="B2469" s="302"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50"/>
      <c r="L2469" s="150"/>
      <c r="M2469" s="150"/>
      <c r="N2469" s="150"/>
      <c r="O2469" s="150"/>
      <c r="P2469" s="207"/>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2" t="str">
        <f t="shared" si="119"/>
        <v/>
      </c>
    </row>
    <row r="2470" spans="1:35" s="170" customFormat="1" ht="20.25">
      <c r="A2470" s="155"/>
      <c r="B2470" s="302"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50"/>
      <c r="L2470" s="150"/>
      <c r="M2470" s="150"/>
      <c r="N2470" s="150"/>
      <c r="O2470" s="150"/>
      <c r="P2470" s="207"/>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2" t="str">
        <f t="shared" si="119"/>
        <v/>
      </c>
    </row>
    <row r="2471" spans="1:35" s="170" customFormat="1" ht="20.25">
      <c r="A2471" s="155"/>
      <c r="B2471" s="302"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50"/>
      <c r="L2471" s="150"/>
      <c r="M2471" s="150"/>
      <c r="N2471" s="150"/>
      <c r="O2471" s="150"/>
      <c r="P2471" s="207"/>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2" t="str">
        <f t="shared" si="119"/>
        <v/>
      </c>
    </row>
    <row r="2472" spans="1:35" s="170" customFormat="1" ht="20.25">
      <c r="A2472" s="155"/>
      <c r="B2472" s="302"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50"/>
      <c r="L2472" s="150"/>
      <c r="M2472" s="150"/>
      <c r="N2472" s="150"/>
      <c r="O2472" s="150"/>
      <c r="P2472" s="207"/>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2" t="str">
        <f t="shared" si="119"/>
        <v/>
      </c>
    </row>
    <row r="2473" spans="1:35" s="170" customFormat="1" ht="20.25">
      <c r="A2473" s="155"/>
      <c r="B2473" s="302"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50"/>
      <c r="L2473" s="150"/>
      <c r="M2473" s="150"/>
      <c r="N2473" s="150"/>
      <c r="O2473" s="150"/>
      <c r="P2473" s="207"/>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2" t="str">
        <f t="shared" si="119"/>
        <v/>
      </c>
    </row>
    <row r="2474" spans="1:35" s="170" customFormat="1" ht="20.25">
      <c r="A2474" s="155"/>
      <c r="B2474" s="302"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50"/>
      <c r="L2474" s="150"/>
      <c r="M2474" s="150"/>
      <c r="N2474" s="150"/>
      <c r="O2474" s="150"/>
      <c r="P2474" s="207"/>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2" t="str">
        <f t="shared" si="119"/>
        <v/>
      </c>
    </row>
    <row r="2475" spans="1:35" s="170" customFormat="1" ht="20.25">
      <c r="A2475" s="155"/>
      <c r="B2475" s="302"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50"/>
      <c r="L2475" s="150"/>
      <c r="M2475" s="150"/>
      <c r="N2475" s="150"/>
      <c r="O2475" s="150"/>
      <c r="P2475" s="207"/>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2" t="str">
        <f t="shared" si="119"/>
        <v/>
      </c>
    </row>
    <row r="2476" spans="1:35" s="170" customFormat="1" ht="20.25">
      <c r="A2476" s="155"/>
      <c r="B2476" s="302"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50"/>
      <c r="L2476" s="150"/>
      <c r="M2476" s="150"/>
      <c r="N2476" s="150"/>
      <c r="O2476" s="150"/>
      <c r="P2476" s="207"/>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2" t="str">
        <f t="shared" si="119"/>
        <v/>
      </c>
    </row>
    <row r="2477" spans="1:35" s="170" customFormat="1" ht="20.25">
      <c r="A2477" s="155"/>
      <c r="B2477" s="302"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50"/>
      <c r="L2477" s="150"/>
      <c r="M2477" s="150"/>
      <c r="N2477" s="150"/>
      <c r="O2477" s="150"/>
      <c r="P2477" s="207"/>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ref="X2477:X2486" ca="1" si="120">IF(AND(C2477="Smelter not listed",OR(LEN(D2477)=0,LEN(E2477)=0)),1,0)</f>
        <v>0</v>
      </c>
      <c r="AB2477" s="312" t="str">
        <f t="shared" si="119"/>
        <v/>
      </c>
    </row>
    <row r="2478" spans="1:35" s="170" customFormat="1" ht="20.25">
      <c r="A2478" s="155"/>
      <c r="B2478" s="302"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50"/>
      <c r="L2478" s="150"/>
      <c r="M2478" s="150"/>
      <c r="N2478" s="150"/>
      <c r="O2478" s="150"/>
      <c r="P2478" s="207"/>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20"/>
        <v>0</v>
      </c>
      <c r="AB2478" s="312" t="str">
        <f t="shared" si="119"/>
        <v/>
      </c>
    </row>
    <row r="2479" spans="1:35" s="170" customFormat="1" ht="20.25">
      <c r="A2479" s="155"/>
      <c r="B2479" s="302"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50"/>
      <c r="L2479" s="150"/>
      <c r="M2479" s="150"/>
      <c r="N2479" s="150"/>
      <c r="O2479" s="150"/>
      <c r="P2479" s="207"/>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20"/>
        <v>0</v>
      </c>
      <c r="AB2479" s="312" t="str">
        <f t="shared" si="119"/>
        <v/>
      </c>
    </row>
    <row r="2480" spans="1:35" ht="20.25">
      <c r="A2480" s="203"/>
      <c r="B2480" s="302"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206"/>
      <c r="L2480" s="206"/>
      <c r="M2480" s="206"/>
      <c r="N2480" s="206"/>
      <c r="O2480" s="206"/>
      <c r="P2480" s="207"/>
      <c r="Q2480" s="208"/>
      <c r="R2480" s="149" t="str">
        <f ca="1">IF(ISERROR($V2480),"",OFFSET('Smelter Look-up'!$C$4,$V2480-4,0)&amp;"")</f>
        <v/>
      </c>
      <c r="S2480" s="155" t="str">
        <f t="shared" ref="S2480:S2485" ca="1" si="121">IF(B2480="","",IF(ISERROR(MATCH($E2480,CL,0)),"Unknown",INDIRECT("'C'!$A$"&amp;MATCH($E2480,CL,0)+1)))</f>
        <v/>
      </c>
      <c r="T2480" s="155" t="str">
        <f ca="1">IF(B2480="","",IF(ISERROR(MATCH($J2480,SorP!$B$1:$B$6226,0)),"",INDIRECT("'SorP'!$A$"&amp;MATCH($S2480&amp;$J2480,SorP!C:C,0))))</f>
        <v/>
      </c>
      <c r="U2480" s="168"/>
      <c r="V2480" s="169" t="e">
        <f>IF(C2480="",NA(),MATCH($B2480&amp;$C2480,'Smelter Look-up'!$J:$J,0))</f>
        <v>#N/A</v>
      </c>
      <c r="W2480" s="170"/>
      <c r="X2480" s="170">
        <f t="shared" ca="1" si="120"/>
        <v>0</v>
      </c>
      <c r="Y2480" s="170"/>
      <c r="Z2480" s="170"/>
      <c r="AA2480" s="170"/>
      <c r="AB2480" s="312" t="str">
        <f t="shared" si="119"/>
        <v/>
      </c>
      <c r="AC2480" s="170"/>
      <c r="AD2480" s="170"/>
      <c r="AE2480" s="170"/>
      <c r="AF2480" s="170"/>
      <c r="AG2480" s="170"/>
      <c r="AH2480" s="170"/>
      <c r="AI2480" s="170"/>
    </row>
    <row r="2481" spans="1:35" ht="20.25">
      <c r="A2481" s="155"/>
      <c r="B2481" s="303" t="str">
        <f>IF(LEN(A2481)=0,"",INDEX('Smelter Look-up'!$A:$A,MATCH($A2481,'Smelter Look-up'!$E:$E,0)))</f>
        <v/>
      </c>
      <c r="C2481" s="152" t="str">
        <f>IF(LEN(A2481)=0,"",INDEX('Smelter Look-up'!$C:$C,MATCH($A2481,'Smelter Look-up'!$E:$E,0)))</f>
        <v/>
      </c>
      <c r="D2481" s="234"/>
      <c r="E2481" s="234" t="str">
        <f ca="1">IF(ISERROR($V2481),"",OFFSET('Smelter Look-up'!$D$4,$V2481-4,0)&amp;"")</f>
        <v/>
      </c>
      <c r="F2481" s="234" t="str">
        <f ca="1">IF(ISERROR($V2481),"",OFFSET('Smelter Look-up'!$E$4,$V2481-4,0))</f>
        <v/>
      </c>
      <c r="G2481" s="234"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50"/>
      <c r="L2481" s="150"/>
      <c r="M2481" s="150"/>
      <c r="N2481" s="150"/>
      <c r="O2481" s="150"/>
      <c r="P2481" s="235"/>
      <c r="Q2481" s="151"/>
      <c r="R2481" s="233"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W2481" s="170"/>
      <c r="X2481" s="170">
        <f t="shared" ca="1" si="120"/>
        <v>0</v>
      </c>
      <c r="Y2481" s="170"/>
      <c r="Z2481" s="170"/>
      <c r="AA2481" s="170"/>
      <c r="AB2481" s="312" t="str">
        <f t="shared" si="119"/>
        <v/>
      </c>
      <c r="AC2481" s="170"/>
      <c r="AD2481" s="170"/>
      <c r="AE2481" s="170"/>
      <c r="AF2481" s="170"/>
      <c r="AG2481" s="170"/>
      <c r="AH2481" s="170"/>
      <c r="AI2481" s="170"/>
    </row>
    <row r="2482" spans="1:35" ht="20.25">
      <c r="A2482" s="203"/>
      <c r="B2482" s="303" t="str">
        <f>IF(LEN(A2482)=0,"",INDEX('Smelter Look-up'!$A:$A,MATCH($A2482,'Smelter Look-up'!$E:$E,0)))</f>
        <v/>
      </c>
      <c r="C2482" s="152" t="str">
        <f>IF(LEN(A2482)=0,"",INDEX('Smelter Look-up'!$C:$C,MATCH($A2482,'Smelter Look-up'!$E:$E,0)))</f>
        <v/>
      </c>
      <c r="D2482" s="149"/>
      <c r="E2482" s="234" t="str">
        <f ca="1">IF(ISERROR($V2482),"",OFFSET('Smelter Look-up'!$D$4,$V2482-4,0)&amp;"")</f>
        <v/>
      </c>
      <c r="F2482" s="234" t="str">
        <f ca="1">IF(ISERROR($V2482),"",OFFSET('Smelter Look-up'!$E$4,$V2482-4,0))</f>
        <v/>
      </c>
      <c r="G2482" s="234"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206"/>
      <c r="L2482" s="206"/>
      <c r="M2482" s="206"/>
      <c r="N2482" s="206"/>
      <c r="O2482" s="206"/>
      <c r="P2482" s="369"/>
      <c r="Q2482" s="208"/>
      <c r="R2482" s="233"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W2482" s="170"/>
      <c r="X2482" s="170">
        <f t="shared" ca="1" si="120"/>
        <v>0</v>
      </c>
      <c r="Y2482" s="170"/>
      <c r="Z2482" s="170"/>
      <c r="AA2482" s="170"/>
      <c r="AB2482" s="312" t="str">
        <f t="shared" si="119"/>
        <v/>
      </c>
      <c r="AC2482" s="170"/>
      <c r="AD2482" s="170"/>
      <c r="AE2482" s="170"/>
      <c r="AF2482" s="170"/>
      <c r="AG2482" s="170"/>
      <c r="AH2482" s="170"/>
      <c r="AI2482" s="170"/>
    </row>
    <row r="2483" spans="1:35" ht="20.25">
      <c r="A2483" s="203"/>
      <c r="B2483" s="303" t="str">
        <f>IF(LEN(A2483)=0,"",INDEX('Smelter Look-up'!$A:$A,MATCH($A2483,'Smelter Look-up'!$E:$E,0)))</f>
        <v/>
      </c>
      <c r="C2483" s="152" t="str">
        <f>IF(LEN(A2483)=0,"",INDEX('Smelter Look-up'!$C:$C,MATCH($A2483,'Smelter Look-up'!$E:$E,0)))</f>
        <v/>
      </c>
      <c r="D2483" s="149"/>
      <c r="E2483" s="234" t="str">
        <f ca="1">IF(ISERROR($V2483),"",OFFSET('Smelter Look-up'!$D$4,$V2483-4,0)&amp;"")</f>
        <v/>
      </c>
      <c r="F2483" s="234" t="str">
        <f ca="1">IF(ISERROR($V2483),"",OFFSET('Smelter Look-up'!$E$4,$V2483-4,0))</f>
        <v/>
      </c>
      <c r="G2483" s="234"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206"/>
      <c r="L2483" s="206"/>
      <c r="M2483" s="206"/>
      <c r="N2483" s="206"/>
      <c r="O2483" s="206"/>
      <c r="P2483" s="369"/>
      <c r="Q2483" s="208"/>
      <c r="R2483" s="233"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W2483" s="170"/>
      <c r="X2483" s="170">
        <f t="shared" ca="1" si="120"/>
        <v>0</v>
      </c>
      <c r="Y2483" s="170"/>
      <c r="Z2483" s="170"/>
      <c r="AA2483" s="170"/>
      <c r="AB2483" s="312" t="str">
        <f t="shared" si="119"/>
        <v/>
      </c>
      <c r="AC2483" s="170"/>
      <c r="AD2483" s="170"/>
      <c r="AE2483" s="170"/>
      <c r="AF2483" s="170"/>
      <c r="AG2483" s="170"/>
      <c r="AH2483" s="170"/>
      <c r="AI2483" s="170"/>
    </row>
    <row r="2484" spans="1:35" ht="20.25">
      <c r="A2484" s="203"/>
      <c r="B2484" s="303" t="str">
        <f>IF(LEN(A2484)=0,"",INDEX('Smelter Look-up'!$A:$A,MATCH($A2484,'Smelter Look-up'!$E:$E,0)))</f>
        <v/>
      </c>
      <c r="C2484" s="152" t="str">
        <f>IF(LEN(A2484)=0,"",INDEX('Smelter Look-up'!$C:$C,MATCH($A2484,'Smelter Look-up'!$E:$E,0)))</f>
        <v/>
      </c>
      <c r="D2484" s="149"/>
      <c r="E2484" s="234" t="str">
        <f ca="1">IF(ISERROR($V2484),"",OFFSET('Smelter Look-up'!$D$4,$V2484-4,0)&amp;"")</f>
        <v/>
      </c>
      <c r="F2484" s="234" t="str">
        <f ca="1">IF(ISERROR($V2484),"",OFFSET('Smelter Look-up'!$E$4,$V2484-4,0))</f>
        <v/>
      </c>
      <c r="G2484" s="234"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206"/>
      <c r="L2484" s="206"/>
      <c r="M2484" s="206"/>
      <c r="N2484" s="206"/>
      <c r="O2484" s="206"/>
      <c r="P2484" s="369"/>
      <c r="Q2484" s="208"/>
      <c r="R2484" s="233"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2" t="str">
        <f t="shared" si="119"/>
        <v/>
      </c>
      <c r="AC2484" s="170"/>
      <c r="AD2484" s="170"/>
      <c r="AE2484" s="170"/>
      <c r="AF2484" s="170"/>
      <c r="AG2484" s="170"/>
      <c r="AH2484" s="170"/>
      <c r="AI2484" s="170"/>
    </row>
    <row r="2485" spans="1:35" ht="20.25">
      <c r="A2485" s="203"/>
      <c r="B2485" s="303" t="str">
        <f>IF(LEN(A2485)=0,"",INDEX('Smelter Look-up'!$A:$A,MATCH($A2485,'Smelter Look-up'!$E:$E,0)))</f>
        <v/>
      </c>
      <c r="C2485" s="152" t="str">
        <f>IF(LEN(A2485)=0,"",INDEX('Smelter Look-up'!$C:$C,MATCH($A2485,'Smelter Look-up'!$E:$E,0)))</f>
        <v/>
      </c>
      <c r="D2485" s="149"/>
      <c r="E2485" s="234" t="str">
        <f ca="1">IF(ISERROR($V2485),"",OFFSET('Smelter Look-up'!$D$4,$V2485-4,0)&amp;"")</f>
        <v/>
      </c>
      <c r="F2485" s="234" t="str">
        <f ca="1">IF(ISERROR($V2485),"",OFFSET('Smelter Look-up'!$E$4,$V2485-4,0))</f>
        <v/>
      </c>
      <c r="G2485" s="234"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206"/>
      <c r="L2485" s="206"/>
      <c r="M2485" s="206"/>
      <c r="N2485" s="206"/>
      <c r="O2485" s="206"/>
      <c r="P2485" s="369"/>
      <c r="Q2485" s="208"/>
      <c r="R2485" s="233"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2" t="str">
        <f t="shared" si="119"/>
        <v/>
      </c>
      <c r="AC2485" s="170"/>
      <c r="AD2485" s="170"/>
      <c r="AE2485" s="170"/>
      <c r="AF2485" s="170"/>
      <c r="AG2485" s="170"/>
      <c r="AH2485" s="170"/>
      <c r="AI2485" s="170"/>
    </row>
    <row r="2486" spans="1:35" ht="21" thickBot="1">
      <c r="A2486" s="209"/>
      <c r="B2486" s="304" t="str">
        <f>IF(LEN(A2486)=0,"",INDEX('Smelter Look-up'!$A:$A,MATCH($A2486,'Smelter Look-up'!$E:$E,0)))</f>
        <v/>
      </c>
      <c r="C2486" s="236" t="str">
        <f>IF(LEN(A2486)=0,"",INDEX('Smelter Look-up'!$C:$C,MATCH($A2486,'Smelter Look-up'!$E:$E,0)))</f>
        <v/>
      </c>
      <c r="D2486" s="210"/>
      <c r="E2486" s="210" t="str">
        <f ca="1">IF(ISERROR($V2486),"",OFFSET('Smelter Look-up'!$D$4,$V2486-4,0)&amp;"")</f>
        <v/>
      </c>
      <c r="F2486" s="210" t="str">
        <f ca="1">IF(ISERROR($V2486),"",OFFSET('Smelter Look-up'!$E$4,$V2486-4,0))</f>
        <v/>
      </c>
      <c r="G2486" s="210" t="str">
        <f ca="1">IF(C2486=$X$4,"Enter smelter details",IF(ISERROR($V2486),"",OFFSET('Smelter Look-up'!$F$4,$V2486-4,0)))</f>
        <v/>
      </c>
      <c r="H2486" s="211" t="str">
        <f ca="1">IF(ISERROR($V2486),"",OFFSET('Smelter Look-up'!$G$4,$V2486-4,0))</f>
        <v/>
      </c>
      <c r="I2486" s="212" t="str">
        <f ca="1">IF(ISERROR($V2486),"",OFFSET('Smelter Look-up'!$H$4,$V2486-4,0))</f>
        <v/>
      </c>
      <c r="J2486" s="212" t="str">
        <f ca="1">IF(ISERROR($V2486),"",OFFSET('Smelter Look-up'!$I$4,$V2486-4,0))</f>
        <v/>
      </c>
      <c r="K2486" s="213"/>
      <c r="L2486" s="213"/>
      <c r="M2486" s="213"/>
      <c r="N2486" s="213"/>
      <c r="O2486" s="213"/>
      <c r="P2486" s="214"/>
      <c r="Q2486" s="237"/>
      <c r="R2486" s="215" t="str">
        <f ca="1">IF(ISERROR($V2486),"",OFFSET('Smelter Look-up'!$C$4,$V2486-4,0)&amp;"")</f>
        <v/>
      </c>
      <c r="S2486" s="155" t="str">
        <f t="shared" ref="S2486" ca="1" si="122">IF(B2486="","",IF(ISERROR(MATCH($E2486,CL,0)),"Unknown",INDIRECT("'C'!$A$"&amp;MATCH($E2486,CL,0)+1)))</f>
        <v/>
      </c>
      <c r="T2486" s="155" t="str">
        <f ca="1">IF(B2486="","",IF(ISERROR(MATCH($J2486,SorP!$B$1:$B$6226,0)),"",INDIRECT("'SorP'!$A$"&amp;MATCH($S2486&amp;$J2486,SorP!C:C,0))))</f>
        <v/>
      </c>
      <c r="U2486" s="168"/>
      <c r="V2486" s="169" t="e">
        <f>IF(C2486="",NA(),MATCH($B2486&amp;$C2486,'Smelter Look-up'!$J:$J,0))</f>
        <v>#N/A</v>
      </c>
      <c r="W2486" s="170"/>
      <c r="X2486" s="170">
        <f t="shared" ca="1" si="120"/>
        <v>0</v>
      </c>
      <c r="Y2486" s="170"/>
      <c r="Z2486" s="170"/>
      <c r="AA2486" s="170"/>
      <c r="AB2486" s="312" t="str">
        <f t="shared" si="119"/>
        <v/>
      </c>
      <c r="AC2486" s="170"/>
      <c r="AD2486" s="170"/>
      <c r="AE2486" s="170"/>
      <c r="AF2486" s="170"/>
      <c r="AG2486" s="170"/>
      <c r="AH2486" s="170"/>
      <c r="AI2486" s="170"/>
    </row>
    <row r="2487"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34">
    <cfRule type="expression" priority="27">
      <formula>$A$5:$Q1977&lt;&gt;""</formula>
    </cfRule>
  </conditionalFormatting>
  <conditionalFormatting sqref="B5:B2486">
    <cfRule type="expression" dxfId="14" priority="3">
      <formula>IF($B5="",TRUE)</formula>
    </cfRule>
  </conditionalFormatting>
  <conditionalFormatting sqref="C5:C2486">
    <cfRule type="expression" dxfId="13" priority="12" stopIfTrue="1">
      <formula>IF(AND(B5&lt;&gt;"",C5=""),TRUE)</formula>
    </cfRule>
  </conditionalFormatting>
  <conditionalFormatting sqref="D5:D2486">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86">
    <cfRule type="expression" dxfId="10" priority="8" stopIfTrue="1">
      <formula>IF(AND(E5="",$C5=$X$4),TRUE)</formula>
    </cfRule>
  </conditionalFormatting>
  <conditionalFormatting sqref="G5:G2486">
    <cfRule type="expression" dxfId="9" priority="10" stopIfTrue="1">
      <formula>IF(FIND("Enter smelter details",G5),TRUE)</formula>
    </cfRule>
  </conditionalFormatting>
  <dataValidations count="5">
    <dataValidation allowBlank="1" showErrorMessage="1" sqref="F5:G2486" xr:uid="{00000000-0002-0000-0400-000001000000}"/>
    <dataValidation type="list" allowBlank="1" showInputMessage="1" showErrorMessage="1" sqref="E5:E2486" xr:uid="{00000000-0002-0000-0400-000002000000}">
      <formula1>CL</formula1>
    </dataValidation>
    <dataValidation type="list" allowBlank="1" showInputMessage="1" showErrorMessage="1" sqref="P5:P2486" xr:uid="{00000000-0002-0000-0400-000003000000}">
      <formula1>$AH$2:$AH$4</formula1>
    </dataValidation>
    <dataValidation type="list" showInputMessage="1" showErrorMessage="1" sqref="C5:C2486" xr:uid="{468568F1-1491-4DEF-8101-18D7C78AC7D3}">
      <formula1>SN</formula1>
    </dataValidation>
    <dataValidation type="list" allowBlank="1" showInputMessage="1" showErrorMessage="1" sqref="B5:B248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Qualtek Electronics Corporation</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4" t="str">
        <f>Declaration!D19</f>
        <v>Robert Nuti</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rnuti@qualtekusa.com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440-951-3300</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Robert Nuti</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rnuti@qualtekusa.com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45950</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Copper(*)</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Nickel(*)</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4" t="str">
        <f t="shared" ref="D19:D22" si="8">IF(H19=1,"Click here to answer question 1 for specified mineral","")</f>
        <v/>
      </c>
      <c r="E19" s="16" t="s">
        <v>15</v>
      </c>
      <c r="F19" s="321">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4" t="str">
        <f t="shared" si="8"/>
        <v/>
      </c>
      <c r="E20" s="16" t="s">
        <v>15</v>
      </c>
      <c r="F20" s="321">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4" t="str">
        <f t="shared" si="8"/>
        <v/>
      </c>
      <c r="E21" s="16"/>
      <c r="F21" s="321">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4" t="str">
        <f t="shared" si="8"/>
        <v/>
      </c>
      <c r="E22" s="16"/>
      <c r="F22" s="321">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1"/>
      <c r="G23" s="62"/>
      <c r="H23" s="63"/>
      <c r="I23" s="131"/>
      <c r="J23" s="132"/>
    </row>
    <row r="24" spans="1:10" ht="21.95" hidden="1" customHeight="1">
      <c r="A24" s="80" t="str">
        <f>Declaration!B37</f>
        <v/>
      </c>
      <c r="B24" s="79">
        <f>Declaration!D37</f>
        <v>0</v>
      </c>
      <c r="C24" s="79">
        <f t="shared" si="3"/>
        <v>0</v>
      </c>
      <c r="D24" s="85"/>
      <c r="E24" s="16"/>
      <c r="F24" s="321"/>
      <c r="G24" s="62"/>
      <c r="H24" s="63"/>
      <c r="I24" s="131"/>
      <c r="J24" s="132"/>
    </row>
    <row r="25" spans="1:10" ht="21.95" hidden="1" customHeight="1">
      <c r="A25" s="80" t="str">
        <f>Declaration!B38</f>
        <v/>
      </c>
      <c r="B25" s="79">
        <f>Declaration!D38</f>
        <v>0</v>
      </c>
      <c r="C25" s="79">
        <f t="shared" si="3"/>
        <v>0</v>
      </c>
      <c r="D25" s="85"/>
      <c r="E25" s="16"/>
      <c r="F25" s="321"/>
      <c r="G25" s="62"/>
      <c r="H25" s="63"/>
      <c r="I25" s="131"/>
      <c r="J25" s="132"/>
    </row>
    <row r="26" spans="1:10" ht="21.95" hidden="1" customHeight="1">
      <c r="A26" s="80" t="str">
        <f>Declaration!B39</f>
        <v/>
      </c>
      <c r="B26" s="79">
        <f>Declaration!D39</f>
        <v>0</v>
      </c>
      <c r="C26" s="79">
        <f t="shared" si="3"/>
        <v>0</v>
      </c>
      <c r="D26" s="85"/>
      <c r="E26" s="16"/>
      <c r="F26" s="321"/>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80" t="str">
        <f>Declaration!B44</f>
        <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80" t="str">
        <f>Declaration!B45</f>
        <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80" t="str">
        <f>Declaration!B46</f>
        <v/>
      </c>
      <c r="B32" s="79">
        <f>Declaration!D46</f>
        <v>0</v>
      </c>
      <c r="C32" s="136" t="str">
        <f t="shared" ca="1" si="9"/>
        <v>Complete</v>
      </c>
      <c r="D32" s="314"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80" t="str">
        <f>Declaration!B47</f>
        <v/>
      </c>
      <c r="B33" s="79">
        <f>Declaration!D47</f>
        <v>0</v>
      </c>
      <c r="C33" s="136" t="str">
        <f t="shared" ca="1" si="9"/>
        <v>Complete</v>
      </c>
      <c r="D33" s="314"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7"/>
      <c r="E34" s="16"/>
      <c r="F34" s="84"/>
      <c r="G34" s="62"/>
      <c r="H34" s="63"/>
      <c r="I34" s="131"/>
    </row>
    <row r="35" spans="1:10" ht="21.95" hidden="1" customHeight="1">
      <c r="A35" s="80" t="str">
        <f>Declaration!B49</f>
        <v/>
      </c>
      <c r="B35" s="79">
        <f>Declaration!D49</f>
        <v>0</v>
      </c>
      <c r="C35" s="136">
        <f t="shared" si="9"/>
        <v>0</v>
      </c>
      <c r="D35" s="227"/>
      <c r="E35" s="16"/>
      <c r="F35" s="84"/>
      <c r="G35" s="62"/>
      <c r="H35" s="63"/>
      <c r="I35" s="131"/>
    </row>
    <row r="36" spans="1:10" ht="21.95" hidden="1" customHeight="1">
      <c r="A36" s="80" t="str">
        <f>Declaration!B50</f>
        <v/>
      </c>
      <c r="B36" s="79">
        <f>Declaration!D50</f>
        <v>0</v>
      </c>
      <c r="C36" s="136">
        <f t="shared" si="9"/>
        <v>0</v>
      </c>
      <c r="D36" s="227"/>
      <c r="E36" s="16"/>
      <c r="F36" s="84"/>
      <c r="G36" s="62"/>
      <c r="H36" s="63"/>
      <c r="I36" s="131"/>
    </row>
    <row r="37" spans="1:10" ht="21.95" hidden="1" customHeight="1">
      <c r="A37" s="80" t="str">
        <f>Declaration!B51</f>
        <v/>
      </c>
      <c r="B37" s="79">
        <f>Declaration!D51</f>
        <v>0</v>
      </c>
      <c r="C37" s="136">
        <f t="shared" si="9"/>
        <v>0</v>
      </c>
      <c r="D37" s="227"/>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51">
      <c r="A39" s="80" t="str">
        <f>Declaration!B54</f>
        <v>Copper(*)</v>
      </c>
      <c r="B39" s="79" t="str">
        <f>Declaration!D54</f>
        <v>No</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80" t="str">
        <f>Declaration!B55</f>
        <v>Nickel(*)</v>
      </c>
      <c r="B40" s="79" t="str">
        <f>Declaration!D55</f>
        <v>No</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80" t="str">
        <f>Declaration!B56</f>
        <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80" t="str">
        <f>Declaration!B57</f>
        <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80" t="str">
        <f>Declaration!B58</f>
        <v/>
      </c>
      <c r="B43" s="79">
        <f>Declaration!D58</f>
        <v>0</v>
      </c>
      <c r="C43" s="136" t="str">
        <f t="shared" ca="1" si="3"/>
        <v>Complete</v>
      </c>
      <c r="D43" s="316"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80" t="str">
        <f>Declaration!B59</f>
        <v/>
      </c>
      <c r="B44" s="79">
        <f>Declaration!D59</f>
        <v>0</v>
      </c>
      <c r="C44" s="136" t="str">
        <f t="shared" ca="1" si="3"/>
        <v>Complete</v>
      </c>
      <c r="D44" s="316"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7"/>
      <c r="E45" s="16"/>
      <c r="F45" s="84"/>
      <c r="G45" s="62"/>
      <c r="H45" s="63"/>
      <c r="I45" s="131"/>
    </row>
    <row r="46" spans="1:10" ht="21.95" hidden="1" customHeight="1">
      <c r="A46" s="80" t="str">
        <f>Declaration!B61</f>
        <v/>
      </c>
      <c r="B46" s="79">
        <f>Declaration!D61</f>
        <v>0</v>
      </c>
      <c r="C46" s="136">
        <f t="shared" si="3"/>
        <v>0</v>
      </c>
      <c r="D46" s="227"/>
      <c r="E46" s="16"/>
      <c r="F46" s="84"/>
      <c r="G46" s="62"/>
      <c r="H46" s="63"/>
      <c r="I46" s="131"/>
    </row>
    <row r="47" spans="1:10" ht="21.95" hidden="1" customHeight="1">
      <c r="A47" s="80" t="str">
        <f>Declaration!B62</f>
        <v/>
      </c>
      <c r="B47" s="79">
        <f>Declaration!D62</f>
        <v>0</v>
      </c>
      <c r="C47" s="136">
        <f t="shared" si="3"/>
        <v>0</v>
      </c>
      <c r="D47" s="227"/>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6"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6"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100%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Nickel(*)</v>
      </c>
      <c r="B62" s="79" t="str">
        <f>Declaration!D79</f>
        <v>100%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25.5">
      <c r="A63" s="80" t="str">
        <f>Declaration!B80</f>
        <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25.5">
      <c r="A64" s="80" t="str">
        <f>Declaration!B81</f>
        <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25.5">
      <c r="A65" s="80" t="str">
        <f>Declaration!B82</f>
        <v/>
      </c>
      <c r="B65" s="79">
        <f>Declaration!D82</f>
        <v>0</v>
      </c>
      <c r="C65" s="136" t="str">
        <f t="shared" ca="1" si="3"/>
        <v>Complete</v>
      </c>
      <c r="D65" s="317"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25.5">
      <c r="A66" s="80" t="str">
        <f>Declaration!B83</f>
        <v/>
      </c>
      <c r="B66" s="79">
        <f>Declaration!D83</f>
        <v>0</v>
      </c>
      <c r="C66" s="136" t="str">
        <f t="shared" ca="1" si="3"/>
        <v>Complete</v>
      </c>
      <c r="D66" s="317"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Nickel(*)</v>
      </c>
      <c r="B73" s="79" t="str">
        <f>Declaration!D91</f>
        <v>Yes</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80" t="str">
        <f>Declaration!B92</f>
        <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80" t="str">
        <f>Declaration!B93</f>
        <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80" t="str">
        <f>Declaration!B94</f>
        <v/>
      </c>
      <c r="B76" s="79">
        <f>Declaration!D94</f>
        <v>0</v>
      </c>
      <c r="C76" s="136" t="str">
        <f t="shared" ca="1" si="31"/>
        <v>Complete</v>
      </c>
      <c r="D76" s="317"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80" t="str">
        <f>Declaration!B95</f>
        <v/>
      </c>
      <c r="B77" s="79">
        <f>Declaration!D95</f>
        <v>0</v>
      </c>
      <c r="C77" s="136" t="str">
        <f t="shared" ca="1" si="31"/>
        <v>Complete</v>
      </c>
      <c r="D77" s="317"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Copper(*)</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Nickel(*)</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7"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7"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0"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19"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19"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No</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List'!AB$5:AB$2486,A114)&gt;0),0,1)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Nickel</v>
      </c>
      <c r="B115" s="79"/>
      <c r="C115" s="136" t="str">
        <f t="shared" ca="1" si="49"/>
        <v>Complete</v>
      </c>
      <c r="D115" s="377" t="str">
        <f>IF(H115=0,"","Click here to provide smelter information")</f>
        <v/>
      </c>
      <c r="E115" s="16"/>
      <c r="F115" s="84">
        <f>F40</f>
        <v>1</v>
      </c>
      <c r="G115" s="62">
        <f>IF(AND(COUNTIF(SmelterIdetifiedForMetal,A115)&gt;0,COUNTIF('Smelter List'!AB$5:AB$2486,A115)&gt;0),0,1)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List'!AB$5:AB$2486,A116)&gt;0),0,1)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7" t="str">
        <f t="shared" si="51"/>
        <v/>
      </c>
      <c r="E117" s="16"/>
      <c r="F117" s="84">
        <f t="shared" si="52"/>
        <v>0</v>
      </c>
      <c r="G117" s="62">
        <f>IF(AND(COUNTIF(SmelterIdetifiedForMetal,A117)&gt;0,COUNTIF('Smelter List'!AB$5:AB$2486,A117)&gt;0),0,1)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7" t="str">
        <f t="shared" si="51"/>
        <v/>
      </c>
      <c r="E118" s="16"/>
      <c r="F118" s="84">
        <f t="shared" si="52"/>
        <v>0</v>
      </c>
      <c r="G118" s="62">
        <f>IF(AND(COUNTIF(SmelterIdetifiedForMetal,A118)&gt;0,COUNTIF('Smelter List'!AB$5:AB$2486,A118)&gt;0),0,1)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7" t="str">
        <f t="shared" si="51"/>
        <v/>
      </c>
      <c r="E119" s="16"/>
      <c r="F119" s="84">
        <f t="shared" si="52"/>
        <v>0</v>
      </c>
      <c r="G119" s="62">
        <f>IF(AND(COUNTIF(SmelterIdetifiedForMetal,A119)&gt;0,COUNTIF('Smelter List'!AB$5:AB$2486,A119)&gt;0),0,1)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8"/>
      <c r="E120" s="16"/>
      <c r="F120" s="84"/>
      <c r="G120" s="62"/>
      <c r="H120" s="63"/>
      <c r="I120" s="131"/>
      <c r="K120" s="134"/>
    </row>
    <row r="121" spans="1:12" ht="24.95" hidden="1" customHeight="1">
      <c r="A121" s="135" t="str">
        <f>Declaration!AA19</f>
        <v/>
      </c>
      <c r="B121" s="79"/>
      <c r="C121" s="136">
        <f t="shared" si="49"/>
        <v>0</v>
      </c>
      <c r="D121" s="218"/>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375" style="344" customWidth="1"/>
    <col min="2" max="2" width="34.875" style="344" customWidth="1"/>
    <col min="3" max="3" width="23.375" style="344" customWidth="1"/>
    <col min="4" max="5" width="15.5" style="344" customWidth="1"/>
    <col min="6" max="6" width="28.5" style="344" customWidth="1"/>
    <col min="7" max="7" width="27.375" style="344" customWidth="1"/>
    <col min="8" max="8" width="20.625" style="344" customWidth="1"/>
    <col min="9" max="9" width="30.875" style="344" customWidth="1"/>
    <col min="10" max="10" width="23.375" style="344" customWidth="1"/>
    <col min="11" max="11" width="39.625" style="344" customWidth="1"/>
    <col min="12" max="12" width="47.625" style="344" customWidth="1"/>
    <col min="13" max="13" width="36.375" style="344" customWidth="1"/>
    <col min="14" max="14" width="15.125" style="344" hidden="1" customWidth="1"/>
    <col min="15" max="15" width="18.625" style="344" hidden="1" customWidth="1"/>
    <col min="16" max="16" width="14.125" style="344" hidden="1" customWidth="1"/>
    <col min="17" max="17" width="18.5" style="344" hidden="1" customWidth="1"/>
    <col min="18" max="18" width="17.625" style="344" hidden="1" customWidth="1"/>
    <col min="19" max="19" width="22.5" style="344" hidden="1" customWidth="1"/>
    <col min="20" max="20" width="16.62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3.9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7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7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7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7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7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7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7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7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7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7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625" style="156" customWidth="1"/>
    <col min="6" max="6" width="12.625" style="157" customWidth="1"/>
    <col min="7" max="7" width="15.125" style="156" customWidth="1"/>
    <col min="8" max="8" width="24" style="156" customWidth="1"/>
    <col min="9" max="9" width="28" style="156" customWidth="1"/>
    <col min="10" max="10" width="11" style="156" hidden="1" customWidth="1"/>
    <col min="11" max="11" width="110.625" style="156" hidden="1" customWidth="1"/>
    <col min="12" max="12" width="1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RobertNuti@qualtekusa.local</cp:lastModifiedBy>
  <cp:revision/>
  <dcterms:created xsi:type="dcterms:W3CDTF">2010-06-21T21:00:23Z</dcterms:created>
  <dcterms:modified xsi:type="dcterms:W3CDTF">2025-10-24T14:05:58Z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